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440" windowHeight="11550"/>
  </bookViews>
  <sheets>
    <sheet name="Výkaz výmer" sheetId="3" r:id="rId1"/>
  </sheets>
  <calcPr calcId="145621"/>
</workbook>
</file>

<file path=xl/calcChain.xml><?xml version="1.0" encoding="utf-8"?>
<calcChain xmlns="http://schemas.openxmlformats.org/spreadsheetml/2006/main">
  <c r="C8" i="3" l="1"/>
  <c r="C7" i="3"/>
  <c r="C5" i="3"/>
  <c r="C4" i="3"/>
  <c r="C2" i="3"/>
  <c r="K16" i="3"/>
  <c r="M16" i="3"/>
  <c r="M15" i="3"/>
  <c r="K17" i="3"/>
  <c r="M17" i="3"/>
  <c r="K18" i="3"/>
  <c r="M18" i="3"/>
  <c r="K19" i="3"/>
  <c r="K15" i="3"/>
  <c r="M19" i="3"/>
  <c r="K20" i="3"/>
  <c r="M20" i="3"/>
  <c r="K21" i="3"/>
  <c r="M21" i="3"/>
  <c r="K22" i="3"/>
  <c r="M22" i="3"/>
  <c r="K24" i="3"/>
  <c r="K23" i="3"/>
  <c r="M24" i="3"/>
  <c r="K25" i="3"/>
  <c r="M25" i="3"/>
  <c r="M23" i="3"/>
  <c r="K26" i="3"/>
  <c r="M26" i="3"/>
  <c r="K27" i="3"/>
  <c r="M27" i="3"/>
  <c r="K28" i="3"/>
  <c r="M28" i="3"/>
  <c r="K29" i="3"/>
  <c r="M29" i="3"/>
  <c r="K30" i="3"/>
  <c r="M30" i="3"/>
  <c r="K31" i="3"/>
  <c r="M31" i="3"/>
  <c r="K32" i="3"/>
  <c r="M32" i="3"/>
  <c r="K33" i="3"/>
  <c r="M33" i="3"/>
  <c r="K34" i="3"/>
  <c r="M34" i="3"/>
  <c r="K35" i="3"/>
  <c r="M35" i="3"/>
  <c r="K37" i="3"/>
  <c r="K36" i="3"/>
  <c r="M37" i="3"/>
  <c r="M36" i="3"/>
  <c r="K40" i="3"/>
  <c r="M40" i="3"/>
  <c r="M39" i="3"/>
  <c r="K41" i="3"/>
  <c r="K39" i="3"/>
  <c r="M41" i="3"/>
  <c r="K42" i="3"/>
  <c r="M42" i="3"/>
  <c r="K44" i="3"/>
  <c r="K43" i="3"/>
  <c r="M44" i="3"/>
  <c r="K45" i="3"/>
  <c r="M45" i="3"/>
  <c r="M43" i="3"/>
  <c r="K46" i="3"/>
  <c r="M46" i="3"/>
  <c r="K47" i="3"/>
  <c r="M47" i="3"/>
  <c r="K49" i="3"/>
  <c r="M49" i="3"/>
  <c r="M48" i="3"/>
  <c r="K50" i="3"/>
  <c r="M50" i="3"/>
  <c r="K51" i="3"/>
  <c r="M51" i="3"/>
  <c r="K52" i="3"/>
  <c r="M52" i="3"/>
  <c r="K53" i="3"/>
  <c r="M53" i="3"/>
  <c r="K54" i="3"/>
  <c r="K48" i="3"/>
  <c r="M54" i="3"/>
  <c r="K56" i="3"/>
  <c r="M56" i="3"/>
  <c r="K57" i="3"/>
  <c r="K55" i="3"/>
  <c r="M57" i="3"/>
  <c r="K58" i="3"/>
  <c r="M58" i="3"/>
  <c r="M55" i="3"/>
  <c r="K59" i="3"/>
  <c r="M59" i="3"/>
  <c r="K60" i="3"/>
  <c r="M60" i="3"/>
  <c r="K61" i="3"/>
  <c r="M61" i="3"/>
  <c r="K63" i="3"/>
  <c r="M63" i="3"/>
  <c r="K64" i="3"/>
  <c r="M64" i="3"/>
  <c r="K65" i="3"/>
  <c r="M65" i="3"/>
  <c r="K66" i="3"/>
  <c r="M66" i="3"/>
  <c r="K67" i="3"/>
  <c r="M67" i="3"/>
  <c r="K68" i="3"/>
  <c r="M68" i="3"/>
  <c r="K69" i="3"/>
  <c r="M69" i="3"/>
  <c r="K70" i="3"/>
  <c r="M70" i="3"/>
  <c r="K71" i="3"/>
  <c r="M71" i="3"/>
  <c r="K72" i="3"/>
  <c r="M72" i="3"/>
  <c r="K73" i="3"/>
  <c r="M73" i="3"/>
  <c r="K74" i="3"/>
  <c r="M74" i="3"/>
  <c r="K75" i="3"/>
  <c r="M75" i="3"/>
  <c r="K76" i="3"/>
  <c r="M76" i="3"/>
  <c r="K78" i="3"/>
  <c r="K77" i="3"/>
  <c r="M78" i="3"/>
  <c r="M77" i="3"/>
  <c r="K80" i="3"/>
  <c r="M80" i="3"/>
  <c r="K81" i="3"/>
  <c r="M81" i="3"/>
  <c r="K82" i="3"/>
  <c r="M82" i="3"/>
  <c r="M79" i="3"/>
  <c r="K84" i="3"/>
  <c r="K83" i="3"/>
  <c r="M84" i="3"/>
  <c r="M83" i="3"/>
  <c r="K86" i="3"/>
  <c r="M86" i="3"/>
  <c r="K87" i="3"/>
  <c r="M87" i="3"/>
  <c r="K88" i="3"/>
  <c r="M88" i="3"/>
  <c r="K89" i="3"/>
  <c r="M89" i="3"/>
  <c r="K90" i="3"/>
  <c r="M90" i="3"/>
  <c r="K92" i="3"/>
  <c r="M92" i="3"/>
  <c r="M91" i="3"/>
  <c r="K93" i="3"/>
  <c r="M93" i="3"/>
  <c r="K94" i="3"/>
  <c r="K91" i="3"/>
  <c r="M94" i="3"/>
  <c r="K95" i="3"/>
  <c r="M95" i="3"/>
  <c r="K96" i="3"/>
  <c r="M96" i="3"/>
  <c r="K97" i="3"/>
  <c r="M97" i="3"/>
  <c r="K99" i="3"/>
  <c r="M99" i="3"/>
  <c r="M98" i="3"/>
  <c r="K100" i="3"/>
  <c r="K98" i="3"/>
  <c r="M100" i="3"/>
  <c r="K102" i="3"/>
  <c r="K101" i="3"/>
  <c r="M102" i="3"/>
  <c r="M101" i="3"/>
  <c r="K105" i="3"/>
  <c r="M105" i="3"/>
  <c r="K106" i="3"/>
  <c r="M106" i="3"/>
  <c r="K107" i="3"/>
  <c r="K104" i="3"/>
  <c r="M107" i="3"/>
  <c r="K108" i="3"/>
  <c r="M108" i="3"/>
  <c r="M104" i="3"/>
  <c r="K110" i="3"/>
  <c r="M110" i="3"/>
  <c r="K111" i="3"/>
  <c r="K109" i="3"/>
  <c r="M111" i="3"/>
  <c r="M109" i="3"/>
  <c r="M14" i="3"/>
  <c r="M103" i="3"/>
  <c r="K103" i="3"/>
  <c r="M85" i="3"/>
  <c r="K85" i="3"/>
  <c r="K79" i="3"/>
  <c r="K62" i="3"/>
  <c r="M62" i="3"/>
  <c r="K14" i="3"/>
  <c r="M38" i="3"/>
  <c r="K38" i="3"/>
  <c r="M112" i="3"/>
  <c r="K112" i="3"/>
</calcChain>
</file>

<file path=xl/sharedStrings.xml><?xml version="1.0" encoding="utf-8"?>
<sst xmlns="http://schemas.openxmlformats.org/spreadsheetml/2006/main" count="657" uniqueCount="317">
  <si>
    <t>HSV</t>
  </si>
  <si>
    <t>%</t>
  </si>
  <si>
    <t>PSV</t>
  </si>
  <si>
    <t>D</t>
  </si>
  <si>
    <t>Stavba:</t>
  </si>
  <si>
    <t>Objekt:</t>
  </si>
  <si>
    <t>Časť:</t>
  </si>
  <si>
    <t>Objednávateľ:</t>
  </si>
  <si>
    <t>Zhotoviteľ:</t>
  </si>
  <si>
    <t>Dátum:</t>
  </si>
  <si>
    <t>Popis</t>
  </si>
  <si>
    <t>Cena celkom</t>
  </si>
  <si>
    <t>Hmotnosť celkom</t>
  </si>
  <si>
    <t>Celkom</t>
  </si>
  <si>
    <t>JKSO:</t>
  </si>
  <si>
    <t>P.Č.</t>
  </si>
  <si>
    <t>TV</t>
  </si>
  <si>
    <t>KCN</t>
  </si>
  <si>
    <t>Kód položky</t>
  </si>
  <si>
    <t>MJ</t>
  </si>
  <si>
    <t>Množstvo celkom</t>
  </si>
  <si>
    <t>Cena jednotková</t>
  </si>
  <si>
    <t>Hmotnosť</t>
  </si>
  <si>
    <t>Hmotnosť sute</t>
  </si>
  <si>
    <t>Hmotnosť sute celkom</t>
  </si>
  <si>
    <t>Sadzba DPH</t>
  </si>
  <si>
    <t>Typ položky</t>
  </si>
  <si>
    <t>Úroveň</t>
  </si>
  <si>
    <t>Práce a dodávky HSV</t>
  </si>
  <si>
    <t>0</t>
  </si>
  <si>
    <t>6</t>
  </si>
  <si>
    <t>Úpravy povrchov, podlahy, osadenie</t>
  </si>
  <si>
    <t>1</t>
  </si>
  <si>
    <t>K</t>
  </si>
  <si>
    <t>011</t>
  </si>
  <si>
    <t>612462113</t>
  </si>
  <si>
    <t xml:space="preserve">Vnútorná omietka stien štuková </t>
  </si>
  <si>
    <t>m2</t>
  </si>
  <si>
    <t>2</t>
  </si>
  <si>
    <t>612465111</t>
  </si>
  <si>
    <t>Príprava podkladu, prednástrek BAUMIT,pod omietky vnút.stien,miešanie strojne,nanášanie ručne hr.2 mm</t>
  </si>
  <si>
    <t>3</t>
  </si>
  <si>
    <t>612465135</t>
  </si>
  <si>
    <t>Vnútorná omietka stien BAUMIT, vápennocementová,miešanie strojne,nanášanie ručne,jadrová hr.2 cm</t>
  </si>
  <si>
    <t>4</t>
  </si>
  <si>
    <t>612467021</t>
  </si>
  <si>
    <t>Príprava podkladu, cementový prednástrek pod obklad</t>
  </si>
  <si>
    <t>5</t>
  </si>
  <si>
    <t>612481119</t>
  </si>
  <si>
    <t>Potiahnutie vnútorných stien, sklotextílnou mriežkou</t>
  </si>
  <si>
    <t>622472005</t>
  </si>
  <si>
    <t xml:space="preserve">Príprava podkladu základná penetracia </t>
  </si>
  <si>
    <t>7</t>
  </si>
  <si>
    <t>632477001</t>
  </si>
  <si>
    <t>Liaty samonivelačný poter KNAUF kontaktný, pevne spojený s podkladovou betónovou konštrukciou hr.25mm</t>
  </si>
  <si>
    <t>9</t>
  </si>
  <si>
    <t>Ostatné konštrukcie a práce-búranie</t>
  </si>
  <si>
    <t>8</t>
  </si>
  <si>
    <t>952901111</t>
  </si>
  <si>
    <t>Vyčistenie budov pri výške podlaží do 4m</t>
  </si>
  <si>
    <t>013</t>
  </si>
  <si>
    <t>965042141</t>
  </si>
  <si>
    <t>Búranie podkladov pod dlažby, liatych dlažieb a mazanín,betón alebo liaty asfalt hr.do 100 mm, plochy nad 4 m2 -2,20000t</t>
  </si>
  <si>
    <t>m3</t>
  </si>
  <si>
    <t>10</t>
  </si>
  <si>
    <t>965081712</t>
  </si>
  <si>
    <t>Búranie dlažieb, bez podklad. lôžka z xylolit., alebo keramických dlaždíc hr. do 10 mm,  -0,02000t</t>
  </si>
  <si>
    <t>11</t>
  </si>
  <si>
    <t>968061125</t>
  </si>
  <si>
    <t>Vyvesenie alebo zavesenie dreveného dverného krídla do 2 m2</t>
  </si>
  <si>
    <t>ks</t>
  </si>
  <si>
    <t>12</t>
  </si>
  <si>
    <t>978011191</t>
  </si>
  <si>
    <t>Otlčenie omietok vnútorných vápenných alebo vápennocementových v rozsahu do 100 %,  -0,05000t</t>
  </si>
  <si>
    <t>13</t>
  </si>
  <si>
    <t>978059531</t>
  </si>
  <si>
    <t>Odsekanie a odobratie stien z obkladačiek vnútorných nad 2 m2,  -0,06800t</t>
  </si>
  <si>
    <t>14</t>
  </si>
  <si>
    <t>979011111</t>
  </si>
  <si>
    <t>Zvislá doprava sutiny a vybúraných hmôt za prvé podlažie nad alebo pod základným podlažím</t>
  </si>
  <si>
    <t>t</t>
  </si>
  <si>
    <t>15</t>
  </si>
  <si>
    <t>979081111</t>
  </si>
  <si>
    <t>Odvoz sutiny a vybúraných hmôt na skládku do 1 km</t>
  </si>
  <si>
    <t>16</t>
  </si>
  <si>
    <t>979081121</t>
  </si>
  <si>
    <t>Odvoz sutiny a vybúraných hmôt na skládku za každý ďalší 1 km</t>
  </si>
  <si>
    <t>17</t>
  </si>
  <si>
    <t>979082111</t>
  </si>
  <si>
    <t>Vnútrostavenisková doprava sutiny a vybúraných hmôt do 10 m</t>
  </si>
  <si>
    <t>18</t>
  </si>
  <si>
    <t>979082121</t>
  </si>
  <si>
    <t>Vnútrostavenisková doprava sutiny a vybúraných hmôt za každých ďalších 5 m</t>
  </si>
  <si>
    <t>19</t>
  </si>
  <si>
    <t>979089011</t>
  </si>
  <si>
    <t xml:space="preserve">Poplatok za skladovanie - betón, tehly, dlaždice, (17 01) nebezpečné </t>
  </si>
  <si>
    <t>99</t>
  </si>
  <si>
    <t>Presun hmôt HSV</t>
  </si>
  <si>
    <t>20</t>
  </si>
  <si>
    <t>014</t>
  </si>
  <si>
    <t>999281111</t>
  </si>
  <si>
    <t>Presun hmôt pre opravy a údržbu objektov vrátane vonkajších plášťov výšky do 25 m</t>
  </si>
  <si>
    <t>Práce a dodávky PSV</t>
  </si>
  <si>
    <t>711</t>
  </si>
  <si>
    <t>Izolácie proti vode a vlhkosti</t>
  </si>
  <si>
    <t>21</t>
  </si>
  <si>
    <t>711113202</t>
  </si>
  <si>
    <t>Izolácia proti zemnej vlhkosti za studena na vodorovnej ploche z tekutej lepenky, dvojnásobná</t>
  </si>
  <si>
    <t>22</t>
  </si>
  <si>
    <t>M</t>
  </si>
  <si>
    <t>MAT</t>
  </si>
  <si>
    <t>5856033000</t>
  </si>
  <si>
    <t>Tekutá lepenka AQUAIZOL, balenie 4 kg, 1,5-2kg/m2</t>
  </si>
  <si>
    <t>kg</t>
  </si>
  <si>
    <t>23</t>
  </si>
  <si>
    <t>998711201</t>
  </si>
  <si>
    <t>Presun hmôt pre izoláciu proti vode v objektoch výšky do 6 m</t>
  </si>
  <si>
    <t>713</t>
  </si>
  <si>
    <t>Izolácie tepelné</t>
  </si>
  <si>
    <t>24</t>
  </si>
  <si>
    <t>713121111</t>
  </si>
  <si>
    <t>Montáž tepelnej izolácie  pásmi podláh, jednovrstvová</t>
  </si>
  <si>
    <t>25</t>
  </si>
  <si>
    <t>2837650010</t>
  </si>
  <si>
    <t>ISOVER Extrud polystyrén  Styrodur 2800 C hrúbka 30mm</t>
  </si>
  <si>
    <t>26</t>
  </si>
  <si>
    <t>713482304</t>
  </si>
  <si>
    <t>Montaž trubíc MIRELON hr.5 mm, vnút.priemer 35 mm</t>
  </si>
  <si>
    <t>m</t>
  </si>
  <si>
    <t>27</t>
  </si>
  <si>
    <t>2837710800</t>
  </si>
  <si>
    <t>Mirelon izolácia    35/6"</t>
  </si>
  <si>
    <t>721</t>
  </si>
  <si>
    <t>Zdravotech. vnútorná kanalizácia</t>
  </si>
  <si>
    <t>28</t>
  </si>
  <si>
    <t>721210813</t>
  </si>
  <si>
    <t>Demontáž vpustu podlahového DN 100,  -0,02961t</t>
  </si>
  <si>
    <t>29</t>
  </si>
  <si>
    <t>721212403</t>
  </si>
  <si>
    <t xml:space="preserve">Montáž podlahového vpustu, s vodorovným odtokom z PVC DN 110 </t>
  </si>
  <si>
    <t>30</t>
  </si>
  <si>
    <t>2866100013</t>
  </si>
  <si>
    <t xml:space="preserve">Geberit podlahový vpust </t>
  </si>
  <si>
    <t>31</t>
  </si>
  <si>
    <t>721221101</t>
  </si>
  <si>
    <t>Zápachová uzávierka umývadlová DN 30, 40 HUL 132/30, 40</t>
  </si>
  <si>
    <t>32</t>
  </si>
  <si>
    <t>721221121</t>
  </si>
  <si>
    <t>Zápachová uzávierka pre sprchovú vaničku DN 40/50 HUL 514/SN.0</t>
  </si>
  <si>
    <t>33</t>
  </si>
  <si>
    <t>998721201</t>
  </si>
  <si>
    <t>Presun hmôt pre vnútornú kanalizáciu v objektoch výšky do 6 m</t>
  </si>
  <si>
    <t>722</t>
  </si>
  <si>
    <t>Zdravotechnika - vnútorný vodovod</t>
  </si>
  <si>
    <t>34</t>
  </si>
  <si>
    <t>722171223</t>
  </si>
  <si>
    <t>Potrubie z plastických hmôt rad ťažký z rPE D 32/5, 3</t>
  </si>
  <si>
    <t>35</t>
  </si>
  <si>
    <t>722190401</t>
  </si>
  <si>
    <t>Vyvedenie a upevnenie výpustky DN 15</t>
  </si>
  <si>
    <t>36</t>
  </si>
  <si>
    <t>722220122</t>
  </si>
  <si>
    <t>Montáž armatúry závitovej s jedným závitom, nástenka pre batériu G 3/4</t>
  </si>
  <si>
    <t>pár</t>
  </si>
  <si>
    <t>37</t>
  </si>
  <si>
    <t>722229102</t>
  </si>
  <si>
    <t>Montáž ventilu výtok., plavák.,vypúšť.,odvodňov.,kohút.plniaceho,vypúšťacieho PN 0.6, ventilov G 3/4</t>
  </si>
  <si>
    <t>38</t>
  </si>
  <si>
    <t>5511128800</t>
  </si>
  <si>
    <t>Ventil priamy priechodný KE 125 T 3/4"</t>
  </si>
  <si>
    <t>39</t>
  </si>
  <si>
    <t>998722201</t>
  </si>
  <si>
    <t>Presun hmôt pre vnútorný vodovod v objektoch výšky do 6 m</t>
  </si>
  <si>
    <t>725</t>
  </si>
  <si>
    <t>Zdravotechnika - zariaď. predmety</t>
  </si>
  <si>
    <t>40</t>
  </si>
  <si>
    <t>725110811</t>
  </si>
  <si>
    <t>Demontáž záchoda splachovacieho s nádržou alebo s tlakovým splachovačom,  -0,01933t</t>
  </si>
  <si>
    <t>súb</t>
  </si>
  <si>
    <t>41</t>
  </si>
  <si>
    <t>725119205</t>
  </si>
  <si>
    <t>Montáž záchodovej misy normálnej</t>
  </si>
  <si>
    <t>42</t>
  </si>
  <si>
    <t>6420140450</t>
  </si>
  <si>
    <t>Sanitárna keramika  JIKA  RIGO WC kombi 2339.6 vodorovný odpad</t>
  </si>
  <si>
    <t>43</t>
  </si>
  <si>
    <t>725219201</t>
  </si>
  <si>
    <t>Montáž umývadla bez výtokovej armatúry z bieleho diturvitu so zápachovou uzávierkou na konzoly</t>
  </si>
  <si>
    <t>44</t>
  </si>
  <si>
    <t>6420140250</t>
  </si>
  <si>
    <t>Sanitárna keramika  JIKA  RIGO umývadlo  40cm-1521.0 biele</t>
  </si>
  <si>
    <t>45</t>
  </si>
  <si>
    <t>725819401</t>
  </si>
  <si>
    <t>Montáž ventilu rohového s pripojovacou rúrkou G 1/2</t>
  </si>
  <si>
    <t>46</t>
  </si>
  <si>
    <t>5514109000</t>
  </si>
  <si>
    <t>Ventil rohový mosadzný T 65 1/2" s rúrkou a ružicou</t>
  </si>
  <si>
    <t>47</t>
  </si>
  <si>
    <t>725819402</t>
  </si>
  <si>
    <t>Montáž ventilu bez pripojovacej rúrky G 1/2</t>
  </si>
  <si>
    <t>48</t>
  </si>
  <si>
    <t>5514100500</t>
  </si>
  <si>
    <t>Ventil rohový mosadzný T 66 A 1/2" s vrškom T 13</t>
  </si>
  <si>
    <t>49</t>
  </si>
  <si>
    <t>725829206</t>
  </si>
  <si>
    <t>Montáž batérie umývadlovej a drezovej stojankovej s mechanickým ovládaním odpadového ventilu</t>
  </si>
  <si>
    <t>50</t>
  </si>
  <si>
    <t>5514360100</t>
  </si>
  <si>
    <t>Umývadlová batéria s odtokovou súpravou</t>
  </si>
  <si>
    <t>51</t>
  </si>
  <si>
    <t>725849201</t>
  </si>
  <si>
    <t>Montáž batérie sprchovej nástennej s pevnou výškou sprchy</t>
  </si>
  <si>
    <t>52</t>
  </si>
  <si>
    <t>5514513100</t>
  </si>
  <si>
    <t xml:space="preserve">Batéria sprchová - tlačný ventil podomietkovy </t>
  </si>
  <si>
    <t>53</t>
  </si>
  <si>
    <t>998725201</t>
  </si>
  <si>
    <t>Presun hmôt pre zariaďovacie predmety v objektoch výšky do 6 m</t>
  </si>
  <si>
    <t>763</t>
  </si>
  <si>
    <t>Konštrukcie - drevostavby</t>
  </si>
  <si>
    <t>54</t>
  </si>
  <si>
    <t>763132410</t>
  </si>
  <si>
    <t>SDK podhľad KNAUF D112 zavesená dvojvrstvová kca profil CD dosky GKFI hr. 12,5 mm</t>
  </si>
  <si>
    <t>766</t>
  </si>
  <si>
    <t>Konštrukcie stolárske</t>
  </si>
  <si>
    <t>55</t>
  </si>
  <si>
    <t>766664121</t>
  </si>
  <si>
    <t>Montáž dverového krídla kompletiz.kývavého do oceľovej zárubne, jednokrídlové</t>
  </si>
  <si>
    <t>56</t>
  </si>
  <si>
    <t>6116303010</t>
  </si>
  <si>
    <t>Dvere  60-90/197 cm plné , , zámok obyčajný      APEX  BB</t>
  </si>
  <si>
    <t>57</t>
  </si>
  <si>
    <t>998766201</t>
  </si>
  <si>
    <t>Presun hmot pre konštrukcie stolárske v objektoch výšky do 6 m</t>
  </si>
  <si>
    <t>767</t>
  </si>
  <si>
    <t>Konštrukcie doplnkové kovové</t>
  </si>
  <si>
    <t>58</t>
  </si>
  <si>
    <t>767581802</t>
  </si>
  <si>
    <t>Demontáž podhľadov lamiel,  -0,00400t</t>
  </si>
  <si>
    <t>771</t>
  </si>
  <si>
    <t>Podlahy z dlaždíc</t>
  </si>
  <si>
    <t>59</t>
  </si>
  <si>
    <t>771575107</t>
  </si>
  <si>
    <t xml:space="preserve">Montáž podláh z dlaždíc keram. ukladanie do tmelu bez povrchovej úpravy alebo glaz. hladkých </t>
  </si>
  <si>
    <t>60</t>
  </si>
  <si>
    <t>5976398000</t>
  </si>
  <si>
    <t xml:space="preserve">Dlaždice keramické </t>
  </si>
  <si>
    <t>61</t>
  </si>
  <si>
    <t>5858400030</t>
  </si>
  <si>
    <t>Lepidlá na obklady a dlažby  Flex kleber - flexibilné lepidlo25 kg vreceKNAUF</t>
  </si>
  <si>
    <t>62</t>
  </si>
  <si>
    <t>5858400050</t>
  </si>
  <si>
    <t>Špárovacie hmoty na obklady a dlažby  biela  5 kg vrece  KNAUF</t>
  </si>
  <si>
    <t>63</t>
  </si>
  <si>
    <t>998771201</t>
  </si>
  <si>
    <t>Presun hmôt pre podlahy z dlaždíc v objektoch výšky do 6m</t>
  </si>
  <si>
    <t>781</t>
  </si>
  <si>
    <t>Dokončovacie práce a obklady</t>
  </si>
  <si>
    <t>64</t>
  </si>
  <si>
    <t>781441057</t>
  </si>
  <si>
    <t>Montáž obkladov vnút. a vonk. stien z obkladačiek hutných alebo keram. do malty, škar. Ceresit CE 33</t>
  </si>
  <si>
    <t>65</t>
  </si>
  <si>
    <t>5976564600</t>
  </si>
  <si>
    <t xml:space="preserve">Obkladačky keramické </t>
  </si>
  <si>
    <t>66</t>
  </si>
  <si>
    <t>67</t>
  </si>
  <si>
    <t>68</t>
  </si>
  <si>
    <t>781491011</t>
  </si>
  <si>
    <t>Montáž plastových profilov pre obklad do malty - roh steny</t>
  </si>
  <si>
    <t>69</t>
  </si>
  <si>
    <t>998781201</t>
  </si>
  <si>
    <t>Presun hmôt pre obklady keramické v objektoch výšky do 6 m</t>
  </si>
  <si>
    <t>783</t>
  </si>
  <si>
    <t>Dokončovacie práce - nátery</t>
  </si>
  <si>
    <t>70</t>
  </si>
  <si>
    <t>783112510</t>
  </si>
  <si>
    <t>Nátery oceľ.konštr. olejové farby šedej ťažkých "A" dvojnásobné 1x s emailovaním</t>
  </si>
  <si>
    <t>71</t>
  </si>
  <si>
    <t>783392220</t>
  </si>
  <si>
    <t>Nátery vykur.telies ostatné disperzné oceľových radiátorov článkových jednonásobné 2x s emailovaním</t>
  </si>
  <si>
    <t>784</t>
  </si>
  <si>
    <t>Dokončovacie práce - maľby</t>
  </si>
  <si>
    <t>72</t>
  </si>
  <si>
    <t>784453921</t>
  </si>
  <si>
    <t>Maľby v obyv. pr. z maliar. zmesí Primalex dvojnásobné jednofarebné s oškrabaním výšky do 3, 80 m</t>
  </si>
  <si>
    <t>Práce a dodávky M</t>
  </si>
  <si>
    <t>21-M</t>
  </si>
  <si>
    <t>Elektromontáže</t>
  </si>
  <si>
    <t>73</t>
  </si>
  <si>
    <t>921</t>
  </si>
  <si>
    <t>210110021</t>
  </si>
  <si>
    <t>Spínač nástenný pre prostredie vonkajšie a mokré, včítane zapojenia jednopólový - radenie 1</t>
  </si>
  <si>
    <t>74</t>
  </si>
  <si>
    <t>4297000413</t>
  </si>
  <si>
    <t>Elektronický dobehový spínač  od  2 do 20 min.  DT 3</t>
  </si>
  <si>
    <t>75</t>
  </si>
  <si>
    <t>210200013</t>
  </si>
  <si>
    <t>Svietidlo žiarovkové - typ 211 24 01 - 60 W, stropné</t>
  </si>
  <si>
    <t>76</t>
  </si>
  <si>
    <t>3480123300</t>
  </si>
  <si>
    <t>Svietidlo 2112405  rovné</t>
  </si>
  <si>
    <t>24-M</t>
  </si>
  <si>
    <t>Montáže vzduchotechnických zariad.</t>
  </si>
  <si>
    <t>77</t>
  </si>
  <si>
    <t>924</t>
  </si>
  <si>
    <t>240010211</t>
  </si>
  <si>
    <t>Ventilátor axiálny</t>
  </si>
  <si>
    <t>78</t>
  </si>
  <si>
    <t>4291000082</t>
  </si>
  <si>
    <t xml:space="preserve">Ventilátor s dobehom </t>
  </si>
  <si>
    <t>Rekonštrukcia hygienických zariadení</t>
  </si>
  <si>
    <t>VÝKAZ VÝMER</t>
  </si>
  <si>
    <t>Vo výkaze výmer sú pri niektorých stavebných materiáloch uvedené značky stavebných materiálov. Verejný obstarávateľ pripúšťa možnosť predloženia ekvivalentu stavebného materiálu rovnakej alebo vyššej kvality. V prípade využitia ekvivalentu, verejný obstarávateľ požaduje, aby uchádzač uvádzal už priamo značku stavebného materiálu do rozpočtu. Verejný obstarávateľ v tomto prípade požaduje od uchádzača aj predloženie dokladu (napr. produktový list, technický list a pod.) ekvivalentu stavebného materiálu za účelom overenia splnenia kvalitatívnych parametrov stavebných materiálov.</t>
  </si>
  <si>
    <t>Cena celkom bez DPH v €</t>
  </si>
  <si>
    <t xml:space="preserve">DPH </t>
  </si>
  <si>
    <t>Cena celkom s DPH v €</t>
  </si>
  <si>
    <t>Podpis uchádzača:................................................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</si>
</sst>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2" formatCode="####;\-####"/>
    <numFmt numFmtId="173" formatCode="#,##0;\-#,##0"/>
    <numFmt numFmtId="175" formatCode="#,##0.000;\-#,##0.000"/>
    <numFmt numFmtId="176" formatCode="#,##0.00000;\-#,##0.00000"/>
    <numFmt numFmtId="177" formatCode="#,##0.0;\-#,##0.0"/>
  </numFmts>
  <fonts count="11">
    <font>
      <sz val="10"/>
      <name val="Arial"/>
      <charset val="110"/>
    </font>
    <font>
      <sz val="8"/>
      <name val="Arial"/>
      <charset val="110"/>
    </font>
    <font>
      <sz val="8"/>
      <name val="Arial CE"/>
      <charset val="110"/>
    </font>
    <font>
      <b/>
      <sz val="8"/>
      <name val="Arial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12"/>
      <name val="Arial"/>
      <charset val="110"/>
    </font>
    <font>
      <b/>
      <sz val="8"/>
      <color indexed="20"/>
      <name val="Arial"/>
      <charset val="110"/>
    </font>
    <font>
      <b/>
      <u/>
      <sz val="8"/>
      <name val="Arial"/>
      <charset val="110"/>
    </font>
    <font>
      <b/>
      <u/>
      <sz val="8"/>
      <color indexed="10"/>
      <name val="Arial"/>
      <charset val="110"/>
    </font>
    <font>
      <sz val="8"/>
      <color indexed="12"/>
      <name val="Arial"/>
      <charset val="110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13"/>
      </patternFill>
    </fill>
  </fills>
  <borders count="13">
    <border>
      <left/>
      <right/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0">
      <alignment vertical="top" wrapText="1"/>
      <protection locked="0"/>
    </xf>
  </cellStyleXfs>
  <cellXfs count="52">
    <xf numFmtId="0" fontId="0" fillId="0" borderId="0" xfId="0" applyAlignment="1">
      <alignment vertical="top"/>
      <protection locked="0"/>
    </xf>
    <xf numFmtId="0" fontId="0" fillId="0" borderId="0" xfId="0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4" fillId="2" borderId="0" xfId="0" applyFont="1" applyFill="1" applyAlignment="1" applyProtection="1">
      <alignment horizontal="left"/>
    </xf>
    <xf numFmtId="0" fontId="5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172" fontId="2" fillId="3" borderId="4" xfId="0" applyNumberFormat="1" applyFont="1" applyFill="1" applyBorder="1" applyAlignment="1" applyProtection="1">
      <alignment horizontal="center" vertical="center"/>
    </xf>
    <xf numFmtId="172" fontId="2" fillId="3" borderId="5" xfId="0" applyNumberFormat="1" applyFont="1" applyFill="1" applyBorder="1" applyAlignment="1" applyProtection="1">
      <alignment horizontal="center" vertical="center"/>
    </xf>
    <xf numFmtId="172" fontId="2" fillId="3" borderId="6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</xf>
    <xf numFmtId="175" fontId="6" fillId="0" borderId="0" xfId="0" applyNumberFormat="1" applyFont="1" applyAlignment="1" applyProtection="1">
      <alignment horizontal="right" vertic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/>
    </xf>
    <xf numFmtId="175" fontId="7" fillId="0" borderId="0" xfId="0" applyNumberFormat="1" applyFont="1" applyAlignment="1" applyProtection="1">
      <alignment horizontal="right" vertical="center"/>
    </xf>
    <xf numFmtId="0" fontId="8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175" fontId="9" fillId="0" borderId="0" xfId="0" applyNumberFormat="1" applyFont="1" applyAlignment="1" applyProtection="1">
      <alignment horizontal="right" vertical="center"/>
    </xf>
    <xf numFmtId="0" fontId="2" fillId="2" borderId="0" xfId="0" applyFont="1" applyFill="1" applyAlignment="1" applyProtection="1">
      <alignment horizontal="left"/>
    </xf>
    <xf numFmtId="0" fontId="1" fillId="2" borderId="0" xfId="0" applyFont="1" applyFill="1" applyAlignment="1" applyProtection="1">
      <alignment horizontal="left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172" fontId="1" fillId="3" borderId="8" xfId="0" applyNumberFormat="1" applyFont="1" applyFill="1" applyBorder="1" applyAlignment="1" applyProtection="1">
      <alignment horizontal="center" vertical="center"/>
    </xf>
    <xf numFmtId="172" fontId="1" fillId="3" borderId="6" xfId="0" applyNumberFormat="1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left"/>
    </xf>
    <xf numFmtId="0" fontId="1" fillId="2" borderId="9" xfId="0" applyFont="1" applyFill="1" applyBorder="1" applyAlignment="1" applyProtection="1">
      <alignment horizontal="left"/>
    </xf>
    <xf numFmtId="0" fontId="1" fillId="2" borderId="10" xfId="0" applyFont="1" applyFill="1" applyBorder="1" applyAlignment="1" applyProtection="1">
      <alignment horizontal="left"/>
    </xf>
    <xf numFmtId="0" fontId="6" fillId="0" borderId="11" xfId="0" applyFont="1" applyBorder="1" applyAlignment="1" applyProtection="1">
      <alignment horizontal="left" vertical="center"/>
    </xf>
    <xf numFmtId="0" fontId="6" fillId="0" borderId="11" xfId="0" applyFont="1" applyBorder="1" applyAlignment="1" applyProtection="1">
      <alignment horizontal="center" vertical="center"/>
    </xf>
    <xf numFmtId="175" fontId="6" fillId="0" borderId="1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 wrapText="1"/>
    </xf>
    <xf numFmtId="175" fontId="1" fillId="0" borderId="0" xfId="0" applyNumberFormat="1" applyFont="1" applyAlignment="1" applyProtection="1">
      <alignment horizontal="right" vertical="center"/>
    </xf>
    <xf numFmtId="176" fontId="1" fillId="0" borderId="0" xfId="0" applyNumberFormat="1" applyFont="1" applyAlignment="1" applyProtection="1">
      <alignment horizontal="right" vertical="center"/>
    </xf>
    <xf numFmtId="177" fontId="1" fillId="0" borderId="0" xfId="0" applyNumberFormat="1" applyFont="1" applyAlignment="1" applyProtection="1">
      <alignment horizontal="right" vertical="center"/>
    </xf>
    <xf numFmtId="173" fontId="1" fillId="0" borderId="0" xfId="0" applyNumberFormat="1" applyFont="1" applyAlignment="1" applyProtection="1">
      <alignment horizontal="right" vertical="center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75" fontId="10" fillId="0" borderId="0" xfId="0" applyNumberFormat="1" applyFont="1" applyAlignment="1" applyProtection="1">
      <alignment horizontal="right" vertical="center"/>
    </xf>
    <xf numFmtId="176" fontId="10" fillId="0" borderId="0" xfId="0" applyNumberFormat="1" applyFont="1" applyAlignment="1" applyProtection="1">
      <alignment horizontal="right" vertical="center"/>
    </xf>
    <xf numFmtId="177" fontId="10" fillId="0" borderId="0" xfId="0" applyNumberFormat="1" applyFont="1" applyAlignment="1" applyProtection="1">
      <alignment horizontal="right" vertical="center"/>
    </xf>
    <xf numFmtId="173" fontId="10" fillId="0" borderId="0" xfId="0" applyNumberFormat="1" applyFont="1" applyAlignment="1" applyProtection="1">
      <alignment horizontal="right" vertical="center"/>
    </xf>
    <xf numFmtId="0" fontId="0" fillId="0" borderId="12" xfId="0" applyBorder="1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0" fillId="0" borderId="12" xfId="0" applyBorder="1" applyAlignment="1" applyProtection="1">
      <alignment horizontal="center" vertical="top" wrapText="1"/>
    </xf>
    <xf numFmtId="0" fontId="0" fillId="0" borderId="12" xfId="0" applyBorder="1" applyAlignment="1" applyProtection="1">
      <alignment horizontal="center" vertical="top"/>
    </xf>
    <xf numFmtId="0" fontId="0" fillId="0" borderId="0" xfId="0" applyAlignment="1" applyProtection="1">
      <alignment horizontal="left" vertical="top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"/>
  <sheetViews>
    <sheetView showGridLines="0" tabSelected="1" workbookViewId="0">
      <pane ySplit="13" topLeftCell="A107" activePane="bottomLeft" state="frozenSplit"/>
      <selection pane="bottomLeft" activeCell="A122" sqref="A122:E122"/>
    </sheetView>
  </sheetViews>
  <sheetFormatPr defaultRowHeight="11.25" customHeight="1"/>
  <cols>
    <col min="1" max="1" width="5.7109375" style="1" customWidth="1"/>
    <col min="2" max="2" width="4.5703125" style="1" customWidth="1"/>
    <col min="3" max="3" width="4.7109375" style="1" customWidth="1"/>
    <col min="4" max="4" width="12.7109375" style="1" customWidth="1"/>
    <col min="5" max="5" width="55.7109375" style="1" customWidth="1"/>
    <col min="6" max="6" width="4.7109375" style="1" customWidth="1"/>
    <col min="7" max="7" width="9.5703125" style="1" customWidth="1"/>
    <col min="8" max="8" width="9.85546875" style="1" customWidth="1"/>
    <col min="9" max="9" width="12.7109375" style="1" customWidth="1"/>
    <col min="10" max="10" width="10.7109375" style="1" hidden="1" customWidth="1"/>
    <col min="11" max="11" width="10.85546875" style="1" hidden="1" customWidth="1"/>
    <col min="12" max="12" width="9.7109375" style="1" hidden="1" customWidth="1"/>
    <col min="13" max="13" width="11.5703125" style="1" hidden="1" customWidth="1"/>
    <col min="14" max="14" width="6" style="1" customWidth="1"/>
    <col min="15" max="15" width="6.7109375" style="1" hidden="1" customWidth="1"/>
    <col min="16" max="16" width="7.140625" style="1" hidden="1" customWidth="1"/>
    <col min="17" max="17" width="9.140625" style="1" hidden="1" customWidth="1"/>
    <col min="18" max="16384" width="9.140625" style="1"/>
  </cols>
  <sheetData>
    <row r="1" spans="1:16" ht="18" customHeight="1">
      <c r="A1" s="3" t="s">
        <v>311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3"/>
      <c r="P1" s="23"/>
    </row>
    <row r="2" spans="1:16" ht="11.25" customHeight="1">
      <c r="A2" s="4" t="s">
        <v>4</v>
      </c>
      <c r="B2" s="5"/>
      <c r="C2" s="5" t="e">
        <f>#REF!</f>
        <v>#REF!</v>
      </c>
      <c r="D2" s="5"/>
      <c r="E2" s="5"/>
      <c r="F2" s="5"/>
      <c r="G2" s="5"/>
      <c r="H2" s="5"/>
      <c r="I2" s="5"/>
      <c r="J2" s="5"/>
      <c r="K2" s="5"/>
      <c r="L2" s="22"/>
      <c r="M2" s="22"/>
      <c r="N2" s="22"/>
      <c r="O2" s="23"/>
      <c r="P2" s="23"/>
    </row>
    <row r="3" spans="1:16" ht="11.25" customHeight="1">
      <c r="A3" s="4" t="s">
        <v>5</v>
      </c>
      <c r="B3" s="5"/>
      <c r="C3" s="5" t="s">
        <v>310</v>
      </c>
      <c r="D3" s="5"/>
      <c r="E3" s="5"/>
      <c r="F3" s="5"/>
      <c r="G3" s="5"/>
      <c r="H3" s="5"/>
      <c r="I3" s="5"/>
      <c r="J3" s="5"/>
      <c r="K3" s="5"/>
      <c r="L3" s="22"/>
      <c r="M3" s="22"/>
      <c r="N3" s="22"/>
      <c r="O3" s="23"/>
      <c r="P3" s="23"/>
    </row>
    <row r="4" spans="1:16" ht="11.25" customHeight="1">
      <c r="A4" s="4" t="s">
        <v>6</v>
      </c>
      <c r="B4" s="5"/>
      <c r="C4" s="5" t="e">
        <f>#REF!</f>
        <v>#REF!</v>
      </c>
      <c r="D4" s="5"/>
      <c r="E4" s="5"/>
      <c r="F4" s="5"/>
      <c r="G4" s="5"/>
      <c r="H4" s="5"/>
      <c r="I4" s="5"/>
      <c r="J4" s="5"/>
      <c r="K4" s="5"/>
      <c r="L4" s="22"/>
      <c r="M4" s="22"/>
      <c r="N4" s="22"/>
      <c r="O4" s="23"/>
      <c r="P4" s="23"/>
    </row>
    <row r="5" spans="1:16" ht="11.25" customHeight="1">
      <c r="A5" s="5" t="s">
        <v>14</v>
      </c>
      <c r="B5" s="5"/>
      <c r="C5" s="5" t="e">
        <f>#REF!</f>
        <v>#REF!</v>
      </c>
      <c r="D5" s="5"/>
      <c r="E5" s="5"/>
      <c r="F5" s="5"/>
      <c r="G5" s="5"/>
      <c r="H5" s="5"/>
      <c r="I5" s="5"/>
      <c r="J5" s="5"/>
      <c r="K5" s="5"/>
      <c r="L5" s="22"/>
      <c r="M5" s="22"/>
      <c r="N5" s="22"/>
      <c r="O5" s="23"/>
      <c r="P5" s="23"/>
    </row>
    <row r="6" spans="1:16" ht="5.2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22"/>
      <c r="M6" s="22"/>
      <c r="N6" s="22"/>
      <c r="O6" s="23"/>
      <c r="P6" s="23"/>
    </row>
    <row r="7" spans="1:16" ht="11.25" customHeight="1">
      <c r="A7" s="5" t="s">
        <v>7</v>
      </c>
      <c r="B7" s="5"/>
      <c r="C7" s="5" t="e">
        <f>#REF!</f>
        <v>#REF!</v>
      </c>
      <c r="D7" s="5"/>
      <c r="E7" s="5"/>
      <c r="F7" s="5"/>
      <c r="G7" s="5"/>
      <c r="H7" s="5"/>
      <c r="I7" s="5"/>
      <c r="J7" s="5"/>
      <c r="K7" s="5"/>
      <c r="L7" s="22"/>
      <c r="M7" s="22"/>
      <c r="N7" s="22"/>
      <c r="O7" s="23"/>
      <c r="P7" s="23"/>
    </row>
    <row r="8" spans="1:16" ht="11.25" customHeight="1">
      <c r="A8" s="5" t="s">
        <v>8</v>
      </c>
      <c r="B8" s="5"/>
      <c r="C8" s="5" t="e">
        <f>#REF!</f>
        <v>#REF!</v>
      </c>
      <c r="D8" s="5"/>
      <c r="E8" s="5"/>
      <c r="F8" s="5"/>
      <c r="G8" s="5"/>
      <c r="H8" s="5"/>
      <c r="I8" s="5"/>
      <c r="J8" s="5"/>
      <c r="K8" s="5"/>
      <c r="L8" s="22"/>
      <c r="M8" s="22"/>
      <c r="N8" s="22"/>
      <c r="O8" s="23"/>
      <c r="P8" s="23"/>
    </row>
    <row r="9" spans="1:16" ht="11.25" customHeight="1">
      <c r="A9" s="5" t="s">
        <v>9</v>
      </c>
      <c r="B9" s="5"/>
      <c r="C9" s="5"/>
      <c r="D9" s="5"/>
      <c r="E9" s="5"/>
      <c r="F9" s="5"/>
      <c r="G9" s="5"/>
      <c r="H9" s="5"/>
      <c r="I9" s="5"/>
      <c r="J9" s="5"/>
      <c r="K9" s="5"/>
      <c r="L9" s="22"/>
      <c r="M9" s="22"/>
      <c r="N9" s="22"/>
      <c r="O9" s="23"/>
      <c r="P9" s="23"/>
    </row>
    <row r="10" spans="1:16" ht="6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  <c r="P10" s="23"/>
    </row>
    <row r="11" spans="1:16" ht="21.75" customHeight="1">
      <c r="A11" s="6" t="s">
        <v>15</v>
      </c>
      <c r="B11" s="7" t="s">
        <v>16</v>
      </c>
      <c r="C11" s="7" t="s">
        <v>17</v>
      </c>
      <c r="D11" s="7" t="s">
        <v>18</v>
      </c>
      <c r="E11" s="7" t="s">
        <v>10</v>
      </c>
      <c r="F11" s="7" t="s">
        <v>19</v>
      </c>
      <c r="G11" s="7" t="s">
        <v>20</v>
      </c>
      <c r="H11" s="7" t="s">
        <v>21</v>
      </c>
      <c r="I11" s="7" t="s">
        <v>11</v>
      </c>
      <c r="J11" s="7" t="s">
        <v>22</v>
      </c>
      <c r="K11" s="7" t="s">
        <v>12</v>
      </c>
      <c r="L11" s="7" t="s">
        <v>23</v>
      </c>
      <c r="M11" s="7" t="s">
        <v>24</v>
      </c>
      <c r="N11" s="8" t="s">
        <v>25</v>
      </c>
      <c r="O11" s="24" t="s">
        <v>26</v>
      </c>
      <c r="P11" s="25" t="s">
        <v>27</v>
      </c>
    </row>
    <row r="12" spans="1:16" ht="11.25" customHeight="1">
      <c r="A12" s="9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/>
      <c r="K12" s="10"/>
      <c r="L12" s="10"/>
      <c r="M12" s="10"/>
      <c r="N12" s="11">
        <v>10</v>
      </c>
      <c r="O12" s="26">
        <v>11</v>
      </c>
      <c r="P12" s="27">
        <v>12</v>
      </c>
    </row>
    <row r="13" spans="1:16" ht="3.75" customHeight="1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8"/>
      <c r="O13" s="29"/>
      <c r="P13" s="30"/>
    </row>
    <row r="14" spans="1:16" s="12" customFormat="1" ht="12.75" customHeight="1">
      <c r="A14" s="31"/>
      <c r="B14" s="32" t="s">
        <v>3</v>
      </c>
      <c r="C14" s="31"/>
      <c r="D14" s="31" t="s">
        <v>0</v>
      </c>
      <c r="E14" s="31" t="s">
        <v>28</v>
      </c>
      <c r="F14" s="31"/>
      <c r="G14" s="31"/>
      <c r="H14" s="31"/>
      <c r="I14" s="33"/>
      <c r="J14" s="31"/>
      <c r="K14" s="33">
        <f>K15+K23+K36</f>
        <v>6.5495061000000003</v>
      </c>
      <c r="L14" s="31"/>
      <c r="M14" s="33">
        <f>M15+M23+M36</f>
        <v>27.143599999999999</v>
      </c>
      <c r="N14" s="31"/>
      <c r="P14" s="14" t="s">
        <v>29</v>
      </c>
    </row>
    <row r="15" spans="1:16" s="12" customFormat="1" ht="12.75" customHeight="1">
      <c r="B15" s="16" t="s">
        <v>3</v>
      </c>
      <c r="D15" s="17" t="s">
        <v>30</v>
      </c>
      <c r="E15" s="17" t="s">
        <v>31</v>
      </c>
      <c r="I15" s="18"/>
      <c r="K15" s="18">
        <f>SUM(K16:K22)</f>
        <v>6.5456400000000006</v>
      </c>
      <c r="M15" s="18">
        <f>SUM(M16:M22)</f>
        <v>0</v>
      </c>
      <c r="P15" s="17" t="s">
        <v>32</v>
      </c>
    </row>
    <row r="16" spans="1:16" s="2" customFormat="1" ht="13.5" customHeight="1">
      <c r="A16" s="34" t="s">
        <v>32</v>
      </c>
      <c r="B16" s="34" t="s">
        <v>33</v>
      </c>
      <c r="C16" s="34" t="s">
        <v>34</v>
      </c>
      <c r="D16" s="2" t="s">
        <v>35</v>
      </c>
      <c r="E16" s="35" t="s">
        <v>36</v>
      </c>
      <c r="F16" s="34" t="s">
        <v>37</v>
      </c>
      <c r="G16" s="36">
        <v>142</v>
      </c>
      <c r="H16" s="36"/>
      <c r="I16" s="36"/>
      <c r="J16" s="37">
        <v>3.2000000000000002E-3</v>
      </c>
      <c r="K16" s="36">
        <f t="shared" ref="K16:K22" si="0">G16*J16</f>
        <v>0.45440000000000003</v>
      </c>
      <c r="L16" s="37">
        <v>0</v>
      </c>
      <c r="M16" s="36">
        <f t="shared" ref="M16:M22" si="1">G16*L16</f>
        <v>0</v>
      </c>
      <c r="N16" s="38">
        <v>20</v>
      </c>
      <c r="O16" s="39">
        <v>4</v>
      </c>
      <c r="P16" s="2" t="s">
        <v>38</v>
      </c>
    </row>
    <row r="17" spans="1:16" s="2" customFormat="1" ht="24" customHeight="1">
      <c r="A17" s="34" t="s">
        <v>38</v>
      </c>
      <c r="B17" s="34" t="s">
        <v>33</v>
      </c>
      <c r="C17" s="34" t="s">
        <v>34</v>
      </c>
      <c r="D17" s="2" t="s">
        <v>39</v>
      </c>
      <c r="E17" s="35" t="s">
        <v>40</v>
      </c>
      <c r="F17" s="34" t="s">
        <v>37</v>
      </c>
      <c r="G17" s="36">
        <v>142</v>
      </c>
      <c r="H17" s="36"/>
      <c r="I17" s="36"/>
      <c r="J17" s="37">
        <v>7.0000000000000001E-3</v>
      </c>
      <c r="K17" s="36">
        <f t="shared" si="0"/>
        <v>0.99399999999999999</v>
      </c>
      <c r="L17" s="37">
        <v>0</v>
      </c>
      <c r="M17" s="36">
        <f t="shared" si="1"/>
        <v>0</v>
      </c>
      <c r="N17" s="38">
        <v>20</v>
      </c>
      <c r="O17" s="39">
        <v>4</v>
      </c>
      <c r="P17" s="2" t="s">
        <v>38</v>
      </c>
    </row>
    <row r="18" spans="1:16" s="2" customFormat="1" ht="24" customHeight="1">
      <c r="A18" s="34" t="s">
        <v>41</v>
      </c>
      <c r="B18" s="34" t="s">
        <v>33</v>
      </c>
      <c r="C18" s="34" t="s">
        <v>34</v>
      </c>
      <c r="D18" s="2" t="s">
        <v>42</v>
      </c>
      <c r="E18" s="35" t="s">
        <v>43</v>
      </c>
      <c r="F18" s="34" t="s">
        <v>37</v>
      </c>
      <c r="G18" s="36">
        <v>2.97</v>
      </c>
      <c r="H18" s="36"/>
      <c r="I18" s="36"/>
      <c r="J18" s="37">
        <v>3.2000000000000001E-2</v>
      </c>
      <c r="K18" s="36">
        <f t="shared" si="0"/>
        <v>9.5040000000000013E-2</v>
      </c>
      <c r="L18" s="37">
        <v>0</v>
      </c>
      <c r="M18" s="36">
        <f t="shared" si="1"/>
        <v>0</v>
      </c>
      <c r="N18" s="38">
        <v>20</v>
      </c>
      <c r="O18" s="39">
        <v>4</v>
      </c>
      <c r="P18" s="2" t="s">
        <v>38</v>
      </c>
    </row>
    <row r="19" spans="1:16" s="2" customFormat="1" ht="13.5" customHeight="1">
      <c r="A19" s="34" t="s">
        <v>44</v>
      </c>
      <c r="B19" s="34" t="s">
        <v>33</v>
      </c>
      <c r="C19" s="34" t="s">
        <v>34</v>
      </c>
      <c r="D19" s="2" t="s">
        <v>45</v>
      </c>
      <c r="E19" s="35" t="s">
        <v>46</v>
      </c>
      <c r="F19" s="34" t="s">
        <v>37</v>
      </c>
      <c r="G19" s="36">
        <v>103</v>
      </c>
      <c r="H19" s="36"/>
      <c r="I19" s="36"/>
      <c r="J19" s="37">
        <v>6.0000000000000001E-3</v>
      </c>
      <c r="K19" s="36">
        <f t="shared" si="0"/>
        <v>0.61799999999999999</v>
      </c>
      <c r="L19" s="37">
        <v>0</v>
      </c>
      <c r="M19" s="36">
        <f t="shared" si="1"/>
        <v>0</v>
      </c>
      <c r="N19" s="38">
        <v>20</v>
      </c>
      <c r="O19" s="39">
        <v>4</v>
      </c>
      <c r="P19" s="2" t="s">
        <v>38</v>
      </c>
    </row>
    <row r="20" spans="1:16" s="2" customFormat="1" ht="13.5" customHeight="1">
      <c r="A20" s="34" t="s">
        <v>47</v>
      </c>
      <c r="B20" s="34" t="s">
        <v>33</v>
      </c>
      <c r="C20" s="34" t="s">
        <v>34</v>
      </c>
      <c r="D20" s="2" t="s">
        <v>48</v>
      </c>
      <c r="E20" s="35" t="s">
        <v>49</v>
      </c>
      <c r="F20" s="34" t="s">
        <v>37</v>
      </c>
      <c r="G20" s="36">
        <v>142</v>
      </c>
      <c r="H20" s="36"/>
      <c r="I20" s="36"/>
      <c r="J20" s="37">
        <v>5.7600000000000004E-3</v>
      </c>
      <c r="K20" s="36">
        <f t="shared" si="0"/>
        <v>0.81792000000000009</v>
      </c>
      <c r="L20" s="37">
        <v>0</v>
      </c>
      <c r="M20" s="36">
        <f t="shared" si="1"/>
        <v>0</v>
      </c>
      <c r="N20" s="38">
        <v>20</v>
      </c>
      <c r="O20" s="39">
        <v>4</v>
      </c>
      <c r="P20" s="2" t="s">
        <v>38</v>
      </c>
    </row>
    <row r="21" spans="1:16" s="2" customFormat="1" ht="13.5" customHeight="1">
      <c r="A21" s="34" t="s">
        <v>30</v>
      </c>
      <c r="B21" s="34" t="s">
        <v>33</v>
      </c>
      <c r="C21" s="34" t="s">
        <v>34</v>
      </c>
      <c r="D21" s="2" t="s">
        <v>50</v>
      </c>
      <c r="E21" s="35" t="s">
        <v>51</v>
      </c>
      <c r="F21" s="34" t="s">
        <v>37</v>
      </c>
      <c r="G21" s="36">
        <v>78.900000000000006</v>
      </c>
      <c r="H21" s="36"/>
      <c r="I21" s="36"/>
      <c r="J21" s="37">
        <v>1E-4</v>
      </c>
      <c r="K21" s="36">
        <f t="shared" si="0"/>
        <v>7.8900000000000012E-3</v>
      </c>
      <c r="L21" s="37">
        <v>0</v>
      </c>
      <c r="M21" s="36">
        <f t="shared" si="1"/>
        <v>0</v>
      </c>
      <c r="N21" s="38">
        <v>20</v>
      </c>
      <c r="O21" s="39">
        <v>4</v>
      </c>
      <c r="P21" s="2" t="s">
        <v>38</v>
      </c>
    </row>
    <row r="22" spans="1:16" s="2" customFormat="1" ht="24" customHeight="1">
      <c r="A22" s="34" t="s">
        <v>52</v>
      </c>
      <c r="B22" s="34" t="s">
        <v>33</v>
      </c>
      <c r="C22" s="34" t="s">
        <v>34</v>
      </c>
      <c r="D22" s="2" t="s">
        <v>53</v>
      </c>
      <c r="E22" s="35" t="s">
        <v>54</v>
      </c>
      <c r="F22" s="34" t="s">
        <v>37</v>
      </c>
      <c r="G22" s="36">
        <v>78.900000000000006</v>
      </c>
      <c r="H22" s="36"/>
      <c r="I22" s="36"/>
      <c r="J22" s="37">
        <v>4.5100000000000001E-2</v>
      </c>
      <c r="K22" s="36">
        <f t="shared" si="0"/>
        <v>3.5583900000000002</v>
      </c>
      <c r="L22" s="37">
        <v>0</v>
      </c>
      <c r="M22" s="36">
        <f t="shared" si="1"/>
        <v>0</v>
      </c>
      <c r="N22" s="38">
        <v>20</v>
      </c>
      <c r="O22" s="39">
        <v>4</v>
      </c>
      <c r="P22" s="2" t="s">
        <v>38</v>
      </c>
    </row>
    <row r="23" spans="1:16" s="12" customFormat="1" ht="12.75" customHeight="1">
      <c r="B23" s="16" t="s">
        <v>3</v>
      </c>
      <c r="D23" s="17" t="s">
        <v>55</v>
      </c>
      <c r="E23" s="17" t="s">
        <v>56</v>
      </c>
      <c r="I23" s="18"/>
      <c r="K23" s="18">
        <f>SUM(K24:K35)</f>
        <v>3.8661000000000004E-3</v>
      </c>
      <c r="M23" s="18">
        <f>SUM(M24:M35)</f>
        <v>27.143599999999999</v>
      </c>
      <c r="P23" s="17" t="s">
        <v>32</v>
      </c>
    </row>
    <row r="24" spans="1:16" s="2" customFormat="1" ht="13.5" customHeight="1">
      <c r="A24" s="34" t="s">
        <v>57</v>
      </c>
      <c r="B24" s="34" t="s">
        <v>33</v>
      </c>
      <c r="C24" s="34" t="s">
        <v>34</v>
      </c>
      <c r="D24" s="2" t="s">
        <v>58</v>
      </c>
      <c r="E24" s="35" t="s">
        <v>59</v>
      </c>
      <c r="F24" s="34" t="s">
        <v>37</v>
      </c>
      <c r="G24" s="36">
        <v>78.900000000000006</v>
      </c>
      <c r="H24" s="36"/>
      <c r="I24" s="36"/>
      <c r="J24" s="37">
        <v>4.8999999999999998E-5</v>
      </c>
      <c r="K24" s="36">
        <f t="shared" ref="K24:K35" si="2">G24*J24</f>
        <v>3.8661000000000004E-3</v>
      </c>
      <c r="L24" s="37">
        <v>0</v>
      </c>
      <c r="M24" s="36">
        <f t="shared" ref="M24:M35" si="3">G24*L24</f>
        <v>0</v>
      </c>
      <c r="N24" s="38">
        <v>20</v>
      </c>
      <c r="O24" s="39">
        <v>4</v>
      </c>
      <c r="P24" s="2" t="s">
        <v>38</v>
      </c>
    </row>
    <row r="25" spans="1:16" s="2" customFormat="1" ht="24" customHeight="1">
      <c r="A25" s="34" t="s">
        <v>55</v>
      </c>
      <c r="B25" s="34" t="s">
        <v>33</v>
      </c>
      <c r="C25" s="34" t="s">
        <v>60</v>
      </c>
      <c r="D25" s="2" t="s">
        <v>61</v>
      </c>
      <c r="E25" s="35" t="s">
        <v>62</v>
      </c>
      <c r="F25" s="34" t="s">
        <v>63</v>
      </c>
      <c r="G25" s="36">
        <v>9.5</v>
      </c>
      <c r="H25" s="36"/>
      <c r="I25" s="36"/>
      <c r="J25" s="37">
        <v>0</v>
      </c>
      <c r="K25" s="36">
        <f t="shared" si="2"/>
        <v>0</v>
      </c>
      <c r="L25" s="37">
        <v>2.2000000000000002</v>
      </c>
      <c r="M25" s="36">
        <f t="shared" si="3"/>
        <v>20.900000000000002</v>
      </c>
      <c r="N25" s="38">
        <v>20</v>
      </c>
      <c r="O25" s="39">
        <v>4</v>
      </c>
      <c r="P25" s="2" t="s">
        <v>38</v>
      </c>
    </row>
    <row r="26" spans="1:16" s="2" customFormat="1" ht="24" customHeight="1">
      <c r="A26" s="34" t="s">
        <v>64</v>
      </c>
      <c r="B26" s="34" t="s">
        <v>33</v>
      </c>
      <c r="C26" s="34" t="s">
        <v>60</v>
      </c>
      <c r="D26" s="2" t="s">
        <v>65</v>
      </c>
      <c r="E26" s="35" t="s">
        <v>66</v>
      </c>
      <c r="F26" s="34" t="s">
        <v>37</v>
      </c>
      <c r="G26" s="36">
        <v>78.900000000000006</v>
      </c>
      <c r="H26" s="36"/>
      <c r="I26" s="36"/>
      <c r="J26" s="37">
        <v>0</v>
      </c>
      <c r="K26" s="36">
        <f t="shared" si="2"/>
        <v>0</v>
      </c>
      <c r="L26" s="37">
        <v>0.02</v>
      </c>
      <c r="M26" s="36">
        <f t="shared" si="3"/>
        <v>1.5780000000000001</v>
      </c>
      <c r="N26" s="38">
        <v>20</v>
      </c>
      <c r="O26" s="39">
        <v>4</v>
      </c>
      <c r="P26" s="2" t="s">
        <v>38</v>
      </c>
    </row>
    <row r="27" spans="1:16" s="2" customFormat="1" ht="13.5" customHeight="1">
      <c r="A27" s="34" t="s">
        <v>67</v>
      </c>
      <c r="B27" s="34" t="s">
        <v>33</v>
      </c>
      <c r="C27" s="34" t="s">
        <v>60</v>
      </c>
      <c r="D27" s="2" t="s">
        <v>68</v>
      </c>
      <c r="E27" s="35" t="s">
        <v>69</v>
      </c>
      <c r="F27" s="34" t="s">
        <v>70</v>
      </c>
      <c r="G27" s="36">
        <v>6</v>
      </c>
      <c r="H27" s="36"/>
      <c r="I27" s="36"/>
      <c r="J27" s="37">
        <v>0</v>
      </c>
      <c r="K27" s="36">
        <f t="shared" si="2"/>
        <v>0</v>
      </c>
      <c r="L27" s="37">
        <v>0</v>
      </c>
      <c r="M27" s="36">
        <f t="shared" si="3"/>
        <v>0</v>
      </c>
      <c r="N27" s="38">
        <v>20</v>
      </c>
      <c r="O27" s="39">
        <v>4</v>
      </c>
      <c r="P27" s="2" t="s">
        <v>38</v>
      </c>
    </row>
    <row r="28" spans="1:16" s="2" customFormat="1" ht="24" customHeight="1">
      <c r="A28" s="34" t="s">
        <v>71</v>
      </c>
      <c r="B28" s="34" t="s">
        <v>33</v>
      </c>
      <c r="C28" s="34" t="s">
        <v>60</v>
      </c>
      <c r="D28" s="2" t="s">
        <v>72</v>
      </c>
      <c r="E28" s="35" t="s">
        <v>73</v>
      </c>
      <c r="F28" s="34" t="s">
        <v>37</v>
      </c>
      <c r="G28" s="36">
        <v>45.44</v>
      </c>
      <c r="H28" s="36"/>
      <c r="I28" s="36"/>
      <c r="J28" s="37">
        <v>0</v>
      </c>
      <c r="K28" s="36">
        <f t="shared" si="2"/>
        <v>0</v>
      </c>
      <c r="L28" s="37">
        <v>0.05</v>
      </c>
      <c r="M28" s="36">
        <f t="shared" si="3"/>
        <v>2.2719999999999998</v>
      </c>
      <c r="N28" s="38">
        <v>20</v>
      </c>
      <c r="O28" s="39">
        <v>4</v>
      </c>
      <c r="P28" s="2" t="s">
        <v>38</v>
      </c>
    </row>
    <row r="29" spans="1:16" s="2" customFormat="1" ht="13.5" customHeight="1">
      <c r="A29" s="34" t="s">
        <v>74</v>
      </c>
      <c r="B29" s="34" t="s">
        <v>33</v>
      </c>
      <c r="C29" s="34" t="s">
        <v>60</v>
      </c>
      <c r="D29" s="2" t="s">
        <v>75</v>
      </c>
      <c r="E29" s="35" t="s">
        <v>76</v>
      </c>
      <c r="F29" s="34" t="s">
        <v>37</v>
      </c>
      <c r="G29" s="36">
        <v>35.200000000000003</v>
      </c>
      <c r="H29" s="36"/>
      <c r="I29" s="36"/>
      <c r="J29" s="37">
        <v>0</v>
      </c>
      <c r="K29" s="36">
        <f t="shared" si="2"/>
        <v>0</v>
      </c>
      <c r="L29" s="37">
        <v>6.8000000000000005E-2</v>
      </c>
      <c r="M29" s="36">
        <f t="shared" si="3"/>
        <v>2.3936000000000002</v>
      </c>
      <c r="N29" s="38">
        <v>20</v>
      </c>
      <c r="O29" s="39">
        <v>4</v>
      </c>
      <c r="P29" s="2" t="s">
        <v>38</v>
      </c>
    </row>
    <row r="30" spans="1:16" s="2" customFormat="1" ht="24" customHeight="1">
      <c r="A30" s="34" t="s">
        <v>77</v>
      </c>
      <c r="B30" s="34" t="s">
        <v>33</v>
      </c>
      <c r="C30" s="34" t="s">
        <v>60</v>
      </c>
      <c r="D30" s="2" t="s">
        <v>78</v>
      </c>
      <c r="E30" s="35" t="s">
        <v>79</v>
      </c>
      <c r="F30" s="34" t="s">
        <v>80</v>
      </c>
      <c r="G30" s="36">
        <v>27.556999999999999</v>
      </c>
      <c r="H30" s="36"/>
      <c r="I30" s="36"/>
      <c r="J30" s="37">
        <v>0</v>
      </c>
      <c r="K30" s="36">
        <f t="shared" si="2"/>
        <v>0</v>
      </c>
      <c r="L30" s="37">
        <v>0</v>
      </c>
      <c r="M30" s="36">
        <f t="shared" si="3"/>
        <v>0</v>
      </c>
      <c r="N30" s="38">
        <v>20</v>
      </c>
      <c r="O30" s="39">
        <v>4</v>
      </c>
      <c r="P30" s="2" t="s">
        <v>38</v>
      </c>
    </row>
    <row r="31" spans="1:16" s="2" customFormat="1" ht="13.5" customHeight="1">
      <c r="A31" s="34" t="s">
        <v>81</v>
      </c>
      <c r="B31" s="34" t="s">
        <v>33</v>
      </c>
      <c r="C31" s="34" t="s">
        <v>60</v>
      </c>
      <c r="D31" s="2" t="s">
        <v>82</v>
      </c>
      <c r="E31" s="35" t="s">
        <v>83</v>
      </c>
      <c r="F31" s="34" t="s">
        <v>80</v>
      </c>
      <c r="G31" s="36">
        <v>27.556999999999999</v>
      </c>
      <c r="H31" s="36"/>
      <c r="I31" s="36"/>
      <c r="J31" s="37">
        <v>0</v>
      </c>
      <c r="K31" s="36">
        <f t="shared" si="2"/>
        <v>0</v>
      </c>
      <c r="L31" s="37">
        <v>0</v>
      </c>
      <c r="M31" s="36">
        <f t="shared" si="3"/>
        <v>0</v>
      </c>
      <c r="N31" s="38">
        <v>20</v>
      </c>
      <c r="O31" s="39">
        <v>4</v>
      </c>
      <c r="P31" s="2" t="s">
        <v>38</v>
      </c>
    </row>
    <row r="32" spans="1:16" s="2" customFormat="1" ht="13.5" customHeight="1">
      <c r="A32" s="34" t="s">
        <v>84</v>
      </c>
      <c r="B32" s="34" t="s">
        <v>33</v>
      </c>
      <c r="C32" s="34" t="s">
        <v>60</v>
      </c>
      <c r="D32" s="2" t="s">
        <v>85</v>
      </c>
      <c r="E32" s="35" t="s">
        <v>86</v>
      </c>
      <c r="F32" s="34" t="s">
        <v>80</v>
      </c>
      <c r="G32" s="36">
        <v>248.01300000000001</v>
      </c>
      <c r="H32" s="36"/>
      <c r="I32" s="36"/>
      <c r="J32" s="37">
        <v>0</v>
      </c>
      <c r="K32" s="36">
        <f t="shared" si="2"/>
        <v>0</v>
      </c>
      <c r="L32" s="37">
        <v>0</v>
      </c>
      <c r="M32" s="36">
        <f t="shared" si="3"/>
        <v>0</v>
      </c>
      <c r="N32" s="38">
        <v>20</v>
      </c>
      <c r="O32" s="39">
        <v>4</v>
      </c>
      <c r="P32" s="2" t="s">
        <v>38</v>
      </c>
    </row>
    <row r="33" spans="1:16" s="2" customFormat="1" ht="13.5" customHeight="1">
      <c r="A33" s="34" t="s">
        <v>87</v>
      </c>
      <c r="B33" s="34" t="s">
        <v>33</v>
      </c>
      <c r="C33" s="34" t="s">
        <v>60</v>
      </c>
      <c r="D33" s="2" t="s">
        <v>88</v>
      </c>
      <c r="E33" s="35" t="s">
        <v>89</v>
      </c>
      <c r="F33" s="34" t="s">
        <v>80</v>
      </c>
      <c r="G33" s="36">
        <v>27.556999999999999</v>
      </c>
      <c r="H33" s="36"/>
      <c r="I33" s="36"/>
      <c r="J33" s="37">
        <v>0</v>
      </c>
      <c r="K33" s="36">
        <f t="shared" si="2"/>
        <v>0</v>
      </c>
      <c r="L33" s="37">
        <v>0</v>
      </c>
      <c r="M33" s="36">
        <f t="shared" si="3"/>
        <v>0</v>
      </c>
      <c r="N33" s="38">
        <v>20</v>
      </c>
      <c r="O33" s="39">
        <v>4</v>
      </c>
      <c r="P33" s="2" t="s">
        <v>38</v>
      </c>
    </row>
    <row r="34" spans="1:16" s="2" customFormat="1" ht="13.5" customHeight="1">
      <c r="A34" s="34" t="s">
        <v>90</v>
      </c>
      <c r="B34" s="34" t="s">
        <v>33</v>
      </c>
      <c r="C34" s="34" t="s">
        <v>60</v>
      </c>
      <c r="D34" s="2" t="s">
        <v>91</v>
      </c>
      <c r="E34" s="35" t="s">
        <v>92</v>
      </c>
      <c r="F34" s="34" t="s">
        <v>80</v>
      </c>
      <c r="G34" s="36">
        <v>82.671000000000006</v>
      </c>
      <c r="H34" s="36"/>
      <c r="I34" s="36"/>
      <c r="J34" s="37">
        <v>0</v>
      </c>
      <c r="K34" s="36">
        <f t="shared" si="2"/>
        <v>0</v>
      </c>
      <c r="L34" s="37">
        <v>0</v>
      </c>
      <c r="M34" s="36">
        <f t="shared" si="3"/>
        <v>0</v>
      </c>
      <c r="N34" s="38">
        <v>20</v>
      </c>
      <c r="O34" s="39">
        <v>4</v>
      </c>
      <c r="P34" s="2" t="s">
        <v>38</v>
      </c>
    </row>
    <row r="35" spans="1:16" s="2" customFormat="1" ht="13.5" customHeight="1">
      <c r="A35" s="34" t="s">
        <v>93</v>
      </c>
      <c r="B35" s="34" t="s">
        <v>33</v>
      </c>
      <c r="C35" s="34" t="s">
        <v>60</v>
      </c>
      <c r="D35" s="2" t="s">
        <v>94</v>
      </c>
      <c r="E35" s="35" t="s">
        <v>95</v>
      </c>
      <c r="F35" s="34" t="s">
        <v>80</v>
      </c>
      <c r="G35" s="36">
        <v>27.556999999999999</v>
      </c>
      <c r="H35" s="36"/>
      <c r="I35" s="36"/>
      <c r="J35" s="37">
        <v>0</v>
      </c>
      <c r="K35" s="36">
        <f t="shared" si="2"/>
        <v>0</v>
      </c>
      <c r="L35" s="37">
        <v>0</v>
      </c>
      <c r="M35" s="36">
        <f t="shared" si="3"/>
        <v>0</v>
      </c>
      <c r="N35" s="38">
        <v>20</v>
      </c>
      <c r="O35" s="39">
        <v>4</v>
      </c>
      <c r="P35" s="2" t="s">
        <v>38</v>
      </c>
    </row>
    <row r="36" spans="1:16" s="12" customFormat="1" ht="12.75" customHeight="1">
      <c r="B36" s="16" t="s">
        <v>3</v>
      </c>
      <c r="D36" s="17" t="s">
        <v>96</v>
      </c>
      <c r="E36" s="17" t="s">
        <v>97</v>
      </c>
      <c r="I36" s="18"/>
      <c r="K36" s="18">
        <f>K37</f>
        <v>0</v>
      </c>
      <c r="M36" s="18">
        <f>M37</f>
        <v>0</v>
      </c>
      <c r="P36" s="17" t="s">
        <v>32</v>
      </c>
    </row>
    <row r="37" spans="1:16" s="2" customFormat="1" ht="24" customHeight="1">
      <c r="A37" s="34" t="s">
        <v>98</v>
      </c>
      <c r="B37" s="34" t="s">
        <v>33</v>
      </c>
      <c r="C37" s="34" t="s">
        <v>99</v>
      </c>
      <c r="D37" s="2" t="s">
        <v>100</v>
      </c>
      <c r="E37" s="35" t="s">
        <v>101</v>
      </c>
      <c r="F37" s="34" t="s">
        <v>80</v>
      </c>
      <c r="G37" s="36">
        <v>6.55</v>
      </c>
      <c r="H37" s="36"/>
      <c r="I37" s="36"/>
      <c r="J37" s="37">
        <v>0</v>
      </c>
      <c r="K37" s="36">
        <f>G37*J37</f>
        <v>0</v>
      </c>
      <c r="L37" s="37">
        <v>0</v>
      </c>
      <c r="M37" s="36">
        <f>G37*L37</f>
        <v>0</v>
      </c>
      <c r="N37" s="38">
        <v>20</v>
      </c>
      <c r="O37" s="39">
        <v>4</v>
      </c>
      <c r="P37" s="2" t="s">
        <v>38</v>
      </c>
    </row>
    <row r="38" spans="1:16" s="12" customFormat="1" ht="12.75" customHeight="1">
      <c r="B38" s="13" t="s">
        <v>3</v>
      </c>
      <c r="D38" s="14" t="s">
        <v>2</v>
      </c>
      <c r="E38" s="14" t="s">
        <v>102</v>
      </c>
      <c r="I38" s="15"/>
      <c r="K38" s="15">
        <f>K39+K43+K48+K55+K62+K77+K79+K83+K85+K91+K98+K101</f>
        <v>12.098894309599999</v>
      </c>
      <c r="M38" s="15">
        <f>M39+M43+M48+M55+M62+M77+M79+M83+M85+M91+M98+M101</f>
        <v>0.29227999999999998</v>
      </c>
      <c r="P38" s="14" t="s">
        <v>29</v>
      </c>
    </row>
    <row r="39" spans="1:16" s="12" customFormat="1" ht="12.75" customHeight="1">
      <c r="B39" s="16" t="s">
        <v>3</v>
      </c>
      <c r="D39" s="17" t="s">
        <v>103</v>
      </c>
      <c r="E39" s="17" t="s">
        <v>104</v>
      </c>
      <c r="I39" s="18"/>
      <c r="K39" s="18">
        <f>SUM(K40:K42)</f>
        <v>0.14202000000000001</v>
      </c>
      <c r="M39" s="18">
        <f>SUM(M40:M42)</f>
        <v>0</v>
      </c>
      <c r="P39" s="17" t="s">
        <v>32</v>
      </c>
    </row>
    <row r="40" spans="1:16" s="2" customFormat="1" ht="24" customHeight="1">
      <c r="A40" s="34" t="s">
        <v>105</v>
      </c>
      <c r="B40" s="34" t="s">
        <v>33</v>
      </c>
      <c r="C40" s="34" t="s">
        <v>103</v>
      </c>
      <c r="D40" s="2" t="s">
        <v>106</v>
      </c>
      <c r="E40" s="35" t="s">
        <v>107</v>
      </c>
      <c r="F40" s="34" t="s">
        <v>37</v>
      </c>
      <c r="G40" s="36">
        <v>78.900000000000006</v>
      </c>
      <c r="H40" s="36"/>
      <c r="I40" s="36"/>
      <c r="J40" s="37">
        <v>0</v>
      </c>
      <c r="K40" s="36">
        <f>G40*J40</f>
        <v>0</v>
      </c>
      <c r="L40" s="37">
        <v>0</v>
      </c>
      <c r="M40" s="36">
        <f>G40*L40</f>
        <v>0</v>
      </c>
      <c r="N40" s="38">
        <v>20</v>
      </c>
      <c r="O40" s="39">
        <v>16</v>
      </c>
      <c r="P40" s="2" t="s">
        <v>38</v>
      </c>
    </row>
    <row r="41" spans="1:16" s="2" customFormat="1" ht="13.5" customHeight="1">
      <c r="A41" s="40" t="s">
        <v>108</v>
      </c>
      <c r="B41" s="40" t="s">
        <v>109</v>
      </c>
      <c r="C41" s="40" t="s">
        <v>110</v>
      </c>
      <c r="D41" s="41" t="s">
        <v>111</v>
      </c>
      <c r="E41" s="42" t="s">
        <v>112</v>
      </c>
      <c r="F41" s="40" t="s">
        <v>113</v>
      </c>
      <c r="G41" s="43">
        <v>142.02000000000001</v>
      </c>
      <c r="H41" s="43"/>
      <c r="I41" s="43"/>
      <c r="J41" s="44">
        <v>1E-3</v>
      </c>
      <c r="K41" s="43">
        <f>G41*J41</f>
        <v>0.14202000000000001</v>
      </c>
      <c r="L41" s="44">
        <v>0</v>
      </c>
      <c r="M41" s="43">
        <f>G41*L41</f>
        <v>0</v>
      </c>
      <c r="N41" s="45">
        <v>20</v>
      </c>
      <c r="O41" s="46">
        <v>32</v>
      </c>
      <c r="P41" s="41" t="s">
        <v>38</v>
      </c>
    </row>
    <row r="42" spans="1:16" s="2" customFormat="1" ht="13.5" customHeight="1">
      <c r="A42" s="34" t="s">
        <v>114</v>
      </c>
      <c r="B42" s="34" t="s">
        <v>33</v>
      </c>
      <c r="C42" s="34" t="s">
        <v>103</v>
      </c>
      <c r="D42" s="2" t="s">
        <v>115</v>
      </c>
      <c r="E42" s="35" t="s">
        <v>116</v>
      </c>
      <c r="F42" s="34" t="s">
        <v>1</v>
      </c>
      <c r="G42" s="36">
        <v>4.8650000000000002</v>
      </c>
      <c r="H42" s="36"/>
      <c r="I42" s="36"/>
      <c r="J42" s="37">
        <v>0</v>
      </c>
      <c r="K42" s="36">
        <f>G42*J42</f>
        <v>0</v>
      </c>
      <c r="L42" s="37">
        <v>0</v>
      </c>
      <c r="M42" s="36">
        <f>G42*L42</f>
        <v>0</v>
      </c>
      <c r="N42" s="38">
        <v>20</v>
      </c>
      <c r="O42" s="39">
        <v>16</v>
      </c>
      <c r="P42" s="2" t="s">
        <v>38</v>
      </c>
    </row>
    <row r="43" spans="1:16" s="12" customFormat="1" ht="12.75" customHeight="1">
      <c r="B43" s="16" t="s">
        <v>3</v>
      </c>
      <c r="D43" s="17" t="s">
        <v>117</v>
      </c>
      <c r="E43" s="17" t="s">
        <v>118</v>
      </c>
      <c r="I43" s="18"/>
      <c r="K43" s="18">
        <f>SUM(K44:K47)</f>
        <v>0.6886995199999999</v>
      </c>
      <c r="M43" s="18">
        <f>SUM(M44:M47)</f>
        <v>0</v>
      </c>
      <c r="P43" s="17" t="s">
        <v>32</v>
      </c>
    </row>
    <row r="44" spans="1:16" s="2" customFormat="1" ht="13.5" customHeight="1">
      <c r="A44" s="34" t="s">
        <v>119</v>
      </c>
      <c r="B44" s="34" t="s">
        <v>33</v>
      </c>
      <c r="C44" s="34" t="s">
        <v>117</v>
      </c>
      <c r="D44" s="2" t="s">
        <v>120</v>
      </c>
      <c r="E44" s="35" t="s">
        <v>121</v>
      </c>
      <c r="F44" s="34" t="s">
        <v>37</v>
      </c>
      <c r="G44" s="36">
        <v>78.900000000000006</v>
      </c>
      <c r="H44" s="36"/>
      <c r="I44" s="36"/>
      <c r="J44" s="37">
        <v>3.1999999999999999E-5</v>
      </c>
      <c r="K44" s="36">
        <f>G44*J44</f>
        <v>2.5248000000000002E-3</v>
      </c>
      <c r="L44" s="37">
        <v>0</v>
      </c>
      <c r="M44" s="36">
        <f>G44*L44</f>
        <v>0</v>
      </c>
      <c r="N44" s="38">
        <v>20</v>
      </c>
      <c r="O44" s="39">
        <v>16</v>
      </c>
      <c r="P44" s="2" t="s">
        <v>38</v>
      </c>
    </row>
    <row r="45" spans="1:16" s="2" customFormat="1" ht="13.5" customHeight="1">
      <c r="A45" s="40" t="s">
        <v>122</v>
      </c>
      <c r="B45" s="40" t="s">
        <v>109</v>
      </c>
      <c r="C45" s="40" t="s">
        <v>110</v>
      </c>
      <c r="D45" s="41" t="s">
        <v>123</v>
      </c>
      <c r="E45" s="42" t="s">
        <v>124</v>
      </c>
      <c r="F45" s="40" t="s">
        <v>37</v>
      </c>
      <c r="G45" s="43">
        <v>80.477999999999994</v>
      </c>
      <c r="H45" s="43"/>
      <c r="I45" s="43"/>
      <c r="J45" s="44">
        <v>8.3999999999999995E-3</v>
      </c>
      <c r="K45" s="43">
        <f>G45*J45</f>
        <v>0.67601519999999993</v>
      </c>
      <c r="L45" s="44">
        <v>0</v>
      </c>
      <c r="M45" s="43">
        <f>G45*L45</f>
        <v>0</v>
      </c>
      <c r="N45" s="45">
        <v>20</v>
      </c>
      <c r="O45" s="46">
        <v>32</v>
      </c>
      <c r="P45" s="41" t="s">
        <v>38</v>
      </c>
    </row>
    <row r="46" spans="1:16" s="2" customFormat="1" ht="13.5" customHeight="1">
      <c r="A46" s="34" t="s">
        <v>125</v>
      </c>
      <c r="B46" s="34" t="s">
        <v>33</v>
      </c>
      <c r="C46" s="34" t="s">
        <v>117</v>
      </c>
      <c r="D46" s="2" t="s">
        <v>126</v>
      </c>
      <c r="E46" s="35" t="s">
        <v>127</v>
      </c>
      <c r="F46" s="34" t="s">
        <v>128</v>
      </c>
      <c r="G46" s="36">
        <v>20</v>
      </c>
      <c r="H46" s="36"/>
      <c r="I46" s="36"/>
      <c r="J46" s="37">
        <v>4.3797600000000002E-4</v>
      </c>
      <c r="K46" s="36">
        <f>G46*J46</f>
        <v>8.7595199999999998E-3</v>
      </c>
      <c r="L46" s="37">
        <v>0</v>
      </c>
      <c r="M46" s="36">
        <f>G46*L46</f>
        <v>0</v>
      </c>
      <c r="N46" s="38">
        <v>20</v>
      </c>
      <c r="O46" s="39">
        <v>16</v>
      </c>
      <c r="P46" s="2" t="s">
        <v>38</v>
      </c>
    </row>
    <row r="47" spans="1:16" s="2" customFormat="1" ht="13.5" customHeight="1">
      <c r="A47" s="40" t="s">
        <v>129</v>
      </c>
      <c r="B47" s="40" t="s">
        <v>109</v>
      </c>
      <c r="C47" s="40" t="s">
        <v>110</v>
      </c>
      <c r="D47" s="41" t="s">
        <v>130</v>
      </c>
      <c r="E47" s="42" t="s">
        <v>131</v>
      </c>
      <c r="F47" s="40" t="s">
        <v>128</v>
      </c>
      <c r="G47" s="43">
        <v>20</v>
      </c>
      <c r="H47" s="43"/>
      <c r="I47" s="43"/>
      <c r="J47" s="44">
        <v>6.9999999999999994E-5</v>
      </c>
      <c r="K47" s="43">
        <f>G47*J47</f>
        <v>1.3999999999999998E-3</v>
      </c>
      <c r="L47" s="44">
        <v>0</v>
      </c>
      <c r="M47" s="43">
        <f>G47*L47</f>
        <v>0</v>
      </c>
      <c r="N47" s="45">
        <v>20</v>
      </c>
      <c r="O47" s="46">
        <v>32</v>
      </c>
      <c r="P47" s="41" t="s">
        <v>38</v>
      </c>
    </row>
    <row r="48" spans="1:16" s="12" customFormat="1" ht="12.75" customHeight="1">
      <c r="B48" s="16" t="s">
        <v>3</v>
      </c>
      <c r="D48" s="17" t="s">
        <v>132</v>
      </c>
      <c r="E48" s="17" t="s">
        <v>133</v>
      </c>
      <c r="I48" s="18"/>
      <c r="K48" s="18">
        <f>SUM(K49:K54)</f>
        <v>8.6660000000000001E-3</v>
      </c>
      <c r="M48" s="18">
        <f>SUM(M49:M54)</f>
        <v>5.9220000000000002E-2</v>
      </c>
      <c r="P48" s="17" t="s">
        <v>32</v>
      </c>
    </row>
    <row r="49" spans="1:16" s="2" customFormat="1" ht="13.5" customHeight="1">
      <c r="A49" s="34" t="s">
        <v>134</v>
      </c>
      <c r="B49" s="34" t="s">
        <v>33</v>
      </c>
      <c r="C49" s="34" t="s">
        <v>132</v>
      </c>
      <c r="D49" s="2" t="s">
        <v>135</v>
      </c>
      <c r="E49" s="35" t="s">
        <v>136</v>
      </c>
      <c r="F49" s="34" t="s">
        <v>70</v>
      </c>
      <c r="G49" s="36">
        <v>2</v>
      </c>
      <c r="H49" s="36"/>
      <c r="I49" s="36"/>
      <c r="J49" s="37">
        <v>0</v>
      </c>
      <c r="K49" s="36">
        <f t="shared" ref="K49:K54" si="4">G49*J49</f>
        <v>0</v>
      </c>
      <c r="L49" s="37">
        <v>2.9610000000000001E-2</v>
      </c>
      <c r="M49" s="36">
        <f t="shared" ref="M49:M54" si="5">G49*L49</f>
        <v>5.9220000000000002E-2</v>
      </c>
      <c r="N49" s="38">
        <v>20</v>
      </c>
      <c r="O49" s="39">
        <v>16</v>
      </c>
      <c r="P49" s="2" t="s">
        <v>38</v>
      </c>
    </row>
    <row r="50" spans="1:16" s="2" customFormat="1" ht="13.5" customHeight="1">
      <c r="A50" s="34" t="s">
        <v>137</v>
      </c>
      <c r="B50" s="34" t="s">
        <v>33</v>
      </c>
      <c r="C50" s="34" t="s">
        <v>132</v>
      </c>
      <c r="D50" s="2" t="s">
        <v>138</v>
      </c>
      <c r="E50" s="35" t="s">
        <v>139</v>
      </c>
      <c r="F50" s="34" t="s">
        <v>70</v>
      </c>
      <c r="G50" s="36">
        <v>2</v>
      </c>
      <c r="H50" s="36"/>
      <c r="I50" s="36"/>
      <c r="J50" s="37">
        <v>6.6E-4</v>
      </c>
      <c r="K50" s="36">
        <f t="shared" si="4"/>
        <v>1.32E-3</v>
      </c>
      <c r="L50" s="37">
        <v>0</v>
      </c>
      <c r="M50" s="36">
        <f t="shared" si="5"/>
        <v>0</v>
      </c>
      <c r="N50" s="38">
        <v>20</v>
      </c>
      <c r="O50" s="39">
        <v>16</v>
      </c>
      <c r="P50" s="2" t="s">
        <v>38</v>
      </c>
    </row>
    <row r="51" spans="1:16" s="2" customFormat="1" ht="13.5" customHeight="1">
      <c r="A51" s="40" t="s">
        <v>140</v>
      </c>
      <c r="B51" s="40" t="s">
        <v>109</v>
      </c>
      <c r="C51" s="40" t="s">
        <v>110</v>
      </c>
      <c r="D51" s="41" t="s">
        <v>141</v>
      </c>
      <c r="E51" s="42" t="s">
        <v>142</v>
      </c>
      <c r="F51" s="40" t="s">
        <v>70</v>
      </c>
      <c r="G51" s="43">
        <v>2</v>
      </c>
      <c r="H51" s="43"/>
      <c r="I51" s="43"/>
      <c r="J51" s="44">
        <v>1.3389999999999999E-3</v>
      </c>
      <c r="K51" s="43">
        <f t="shared" si="4"/>
        <v>2.6779999999999998E-3</v>
      </c>
      <c r="L51" s="44">
        <v>0</v>
      </c>
      <c r="M51" s="43">
        <f t="shared" si="5"/>
        <v>0</v>
      </c>
      <c r="N51" s="45">
        <v>20</v>
      </c>
      <c r="O51" s="46">
        <v>32</v>
      </c>
      <c r="P51" s="41" t="s">
        <v>38</v>
      </c>
    </row>
    <row r="52" spans="1:16" s="2" customFormat="1" ht="13.5" customHeight="1">
      <c r="A52" s="34" t="s">
        <v>143</v>
      </c>
      <c r="B52" s="34" t="s">
        <v>33</v>
      </c>
      <c r="C52" s="34" t="s">
        <v>132</v>
      </c>
      <c r="D52" s="2" t="s">
        <v>144</v>
      </c>
      <c r="E52" s="35" t="s">
        <v>145</v>
      </c>
      <c r="F52" s="34" t="s">
        <v>70</v>
      </c>
      <c r="G52" s="36">
        <v>4</v>
      </c>
      <c r="H52" s="36"/>
      <c r="I52" s="36"/>
      <c r="J52" s="37">
        <v>4.685E-4</v>
      </c>
      <c r="K52" s="36">
        <f t="shared" si="4"/>
        <v>1.874E-3</v>
      </c>
      <c r="L52" s="37">
        <v>0</v>
      </c>
      <c r="M52" s="36">
        <f t="shared" si="5"/>
        <v>0</v>
      </c>
      <c r="N52" s="38">
        <v>20</v>
      </c>
      <c r="O52" s="39">
        <v>16</v>
      </c>
      <c r="P52" s="2" t="s">
        <v>38</v>
      </c>
    </row>
    <row r="53" spans="1:16" s="2" customFormat="1" ht="13.5" customHeight="1">
      <c r="A53" s="34" t="s">
        <v>146</v>
      </c>
      <c r="B53" s="34" t="s">
        <v>33</v>
      </c>
      <c r="C53" s="34" t="s">
        <v>132</v>
      </c>
      <c r="D53" s="2" t="s">
        <v>147</v>
      </c>
      <c r="E53" s="35" t="s">
        <v>148</v>
      </c>
      <c r="F53" s="34" t="s">
        <v>70</v>
      </c>
      <c r="G53" s="36">
        <v>4</v>
      </c>
      <c r="H53" s="36"/>
      <c r="I53" s="36"/>
      <c r="J53" s="37">
        <v>6.9850000000000001E-4</v>
      </c>
      <c r="K53" s="36">
        <f t="shared" si="4"/>
        <v>2.794E-3</v>
      </c>
      <c r="L53" s="37">
        <v>0</v>
      </c>
      <c r="M53" s="36">
        <f t="shared" si="5"/>
        <v>0</v>
      </c>
      <c r="N53" s="38">
        <v>20</v>
      </c>
      <c r="O53" s="39">
        <v>16</v>
      </c>
      <c r="P53" s="2" t="s">
        <v>38</v>
      </c>
    </row>
    <row r="54" spans="1:16" s="2" customFormat="1" ht="13.5" customHeight="1">
      <c r="A54" s="34" t="s">
        <v>149</v>
      </c>
      <c r="B54" s="34" t="s">
        <v>33</v>
      </c>
      <c r="C54" s="34" t="s">
        <v>132</v>
      </c>
      <c r="D54" s="2" t="s">
        <v>150</v>
      </c>
      <c r="E54" s="35" t="s">
        <v>151</v>
      </c>
      <c r="F54" s="34" t="s">
        <v>1</v>
      </c>
      <c r="G54" s="36">
        <v>2.2530000000000001</v>
      </c>
      <c r="H54" s="36"/>
      <c r="I54" s="36"/>
      <c r="J54" s="37">
        <v>0</v>
      </c>
      <c r="K54" s="36">
        <f t="shared" si="4"/>
        <v>0</v>
      </c>
      <c r="L54" s="37">
        <v>0</v>
      </c>
      <c r="M54" s="36">
        <f t="shared" si="5"/>
        <v>0</v>
      </c>
      <c r="N54" s="38">
        <v>20</v>
      </c>
      <c r="O54" s="39">
        <v>16</v>
      </c>
      <c r="P54" s="2" t="s">
        <v>38</v>
      </c>
    </row>
    <row r="55" spans="1:16" s="12" customFormat="1" ht="12.75" customHeight="1">
      <c r="B55" s="16" t="s">
        <v>3</v>
      </c>
      <c r="D55" s="17" t="s">
        <v>152</v>
      </c>
      <c r="E55" s="17" t="s">
        <v>153</v>
      </c>
      <c r="I55" s="18"/>
      <c r="K55" s="18">
        <f>SUM(K56:K61)</f>
        <v>2.7791546400000002E-2</v>
      </c>
      <c r="M55" s="18">
        <f>SUM(M56:M61)</f>
        <v>0</v>
      </c>
      <c r="P55" s="17" t="s">
        <v>32</v>
      </c>
    </row>
    <row r="56" spans="1:16" s="2" customFormat="1" ht="13.5" customHeight="1">
      <c r="A56" s="34" t="s">
        <v>154</v>
      </c>
      <c r="B56" s="34" t="s">
        <v>33</v>
      </c>
      <c r="C56" s="34" t="s">
        <v>132</v>
      </c>
      <c r="D56" s="2" t="s">
        <v>155</v>
      </c>
      <c r="E56" s="35" t="s">
        <v>156</v>
      </c>
      <c r="F56" s="34" t="s">
        <v>128</v>
      </c>
      <c r="G56" s="36">
        <v>20</v>
      </c>
      <c r="H56" s="36"/>
      <c r="I56" s="36"/>
      <c r="J56" s="37">
        <v>6.1076132000000005E-4</v>
      </c>
      <c r="K56" s="36">
        <f t="shared" ref="K56:K61" si="6">G56*J56</f>
        <v>1.2215226400000001E-2</v>
      </c>
      <c r="L56" s="37">
        <v>0</v>
      </c>
      <c r="M56" s="36">
        <f t="shared" ref="M56:M61" si="7">G56*L56</f>
        <v>0</v>
      </c>
      <c r="N56" s="38">
        <v>20</v>
      </c>
      <c r="O56" s="39">
        <v>16</v>
      </c>
      <c r="P56" s="2" t="s">
        <v>38</v>
      </c>
    </row>
    <row r="57" spans="1:16" s="2" customFormat="1" ht="13.5" customHeight="1">
      <c r="A57" s="34" t="s">
        <v>157</v>
      </c>
      <c r="B57" s="34" t="s">
        <v>33</v>
      </c>
      <c r="C57" s="34" t="s">
        <v>132</v>
      </c>
      <c r="D57" s="2" t="s">
        <v>158</v>
      </c>
      <c r="E57" s="35" t="s">
        <v>159</v>
      </c>
      <c r="F57" s="34" t="s">
        <v>70</v>
      </c>
      <c r="G57" s="36">
        <v>18</v>
      </c>
      <c r="H57" s="36"/>
      <c r="I57" s="36"/>
      <c r="J57" s="37">
        <v>0</v>
      </c>
      <c r="K57" s="36">
        <f t="shared" si="6"/>
        <v>0</v>
      </c>
      <c r="L57" s="37">
        <v>0</v>
      </c>
      <c r="M57" s="36">
        <f t="shared" si="7"/>
        <v>0</v>
      </c>
      <c r="N57" s="38">
        <v>20</v>
      </c>
      <c r="O57" s="39">
        <v>16</v>
      </c>
      <c r="P57" s="2" t="s">
        <v>38</v>
      </c>
    </row>
    <row r="58" spans="1:16" s="2" customFormat="1" ht="13.5" customHeight="1">
      <c r="A58" s="34" t="s">
        <v>160</v>
      </c>
      <c r="B58" s="34" t="s">
        <v>33</v>
      </c>
      <c r="C58" s="34" t="s">
        <v>132</v>
      </c>
      <c r="D58" s="2" t="s">
        <v>161</v>
      </c>
      <c r="E58" s="35" t="s">
        <v>162</v>
      </c>
      <c r="F58" s="34" t="s">
        <v>163</v>
      </c>
      <c r="G58" s="36">
        <v>8</v>
      </c>
      <c r="H58" s="36"/>
      <c r="I58" s="36"/>
      <c r="J58" s="37">
        <v>1.73704E-3</v>
      </c>
      <c r="K58" s="36">
        <f t="shared" si="6"/>
        <v>1.389632E-2</v>
      </c>
      <c r="L58" s="37">
        <v>0</v>
      </c>
      <c r="M58" s="36">
        <f t="shared" si="7"/>
        <v>0</v>
      </c>
      <c r="N58" s="38">
        <v>20</v>
      </c>
      <c r="O58" s="39">
        <v>16</v>
      </c>
      <c r="P58" s="2" t="s">
        <v>38</v>
      </c>
    </row>
    <row r="59" spans="1:16" s="2" customFormat="1" ht="24" customHeight="1">
      <c r="A59" s="34" t="s">
        <v>164</v>
      </c>
      <c r="B59" s="34" t="s">
        <v>33</v>
      </c>
      <c r="C59" s="34" t="s">
        <v>132</v>
      </c>
      <c r="D59" s="2" t="s">
        <v>165</v>
      </c>
      <c r="E59" s="35" t="s">
        <v>166</v>
      </c>
      <c r="F59" s="34" t="s">
        <v>70</v>
      </c>
      <c r="G59" s="36">
        <v>2</v>
      </c>
      <c r="H59" s="36"/>
      <c r="I59" s="36"/>
      <c r="J59" s="37">
        <v>2.9E-4</v>
      </c>
      <c r="K59" s="36">
        <f t="shared" si="6"/>
        <v>5.8E-4</v>
      </c>
      <c r="L59" s="37">
        <v>0</v>
      </c>
      <c r="M59" s="36">
        <f t="shared" si="7"/>
        <v>0</v>
      </c>
      <c r="N59" s="38">
        <v>20</v>
      </c>
      <c r="O59" s="39">
        <v>16</v>
      </c>
      <c r="P59" s="2" t="s">
        <v>38</v>
      </c>
    </row>
    <row r="60" spans="1:16" s="2" customFormat="1" ht="13.5" customHeight="1">
      <c r="A60" s="40" t="s">
        <v>167</v>
      </c>
      <c r="B60" s="40" t="s">
        <v>109</v>
      </c>
      <c r="C60" s="40" t="s">
        <v>110</v>
      </c>
      <c r="D60" s="41" t="s">
        <v>168</v>
      </c>
      <c r="E60" s="42" t="s">
        <v>169</v>
      </c>
      <c r="F60" s="40" t="s">
        <v>70</v>
      </c>
      <c r="G60" s="43">
        <v>2</v>
      </c>
      <c r="H60" s="43"/>
      <c r="I60" s="43"/>
      <c r="J60" s="44">
        <v>5.5000000000000003E-4</v>
      </c>
      <c r="K60" s="43">
        <f t="shared" si="6"/>
        <v>1.1000000000000001E-3</v>
      </c>
      <c r="L60" s="44">
        <v>0</v>
      </c>
      <c r="M60" s="43">
        <f t="shared" si="7"/>
        <v>0</v>
      </c>
      <c r="N60" s="45">
        <v>20</v>
      </c>
      <c r="O60" s="46">
        <v>32</v>
      </c>
      <c r="P60" s="41" t="s">
        <v>38</v>
      </c>
    </row>
    <row r="61" spans="1:16" s="2" customFormat="1" ht="13.5" customHeight="1">
      <c r="A61" s="34" t="s">
        <v>170</v>
      </c>
      <c r="B61" s="34" t="s">
        <v>33</v>
      </c>
      <c r="C61" s="34" t="s">
        <v>132</v>
      </c>
      <c r="D61" s="2" t="s">
        <v>171</v>
      </c>
      <c r="E61" s="35" t="s">
        <v>172</v>
      </c>
      <c r="F61" s="34" t="s">
        <v>1</v>
      </c>
      <c r="G61" s="36">
        <v>4.181</v>
      </c>
      <c r="H61" s="36"/>
      <c r="I61" s="36"/>
      <c r="J61" s="37">
        <v>0</v>
      </c>
      <c r="K61" s="36">
        <f t="shared" si="6"/>
        <v>0</v>
      </c>
      <c r="L61" s="37">
        <v>0</v>
      </c>
      <c r="M61" s="36">
        <f t="shared" si="7"/>
        <v>0</v>
      </c>
      <c r="N61" s="38">
        <v>20</v>
      </c>
      <c r="O61" s="39">
        <v>16</v>
      </c>
      <c r="P61" s="2" t="s">
        <v>38</v>
      </c>
    </row>
    <row r="62" spans="1:16" s="12" customFormat="1" ht="12.75" customHeight="1">
      <c r="B62" s="16" t="s">
        <v>3</v>
      </c>
      <c r="D62" s="17" t="s">
        <v>173</v>
      </c>
      <c r="E62" s="17" t="s">
        <v>174</v>
      </c>
      <c r="I62" s="18"/>
      <c r="K62" s="18">
        <f>SUM(K63:K76)</f>
        <v>9.8796740000000008E-2</v>
      </c>
      <c r="M62" s="18">
        <f>SUM(M63:M76)</f>
        <v>3.866E-2</v>
      </c>
      <c r="P62" s="17" t="s">
        <v>32</v>
      </c>
    </row>
    <row r="63" spans="1:16" s="2" customFormat="1" ht="24" customHeight="1">
      <c r="A63" s="34" t="s">
        <v>175</v>
      </c>
      <c r="B63" s="34" t="s">
        <v>33</v>
      </c>
      <c r="C63" s="34" t="s">
        <v>132</v>
      </c>
      <c r="D63" s="2" t="s">
        <v>176</v>
      </c>
      <c r="E63" s="35" t="s">
        <v>177</v>
      </c>
      <c r="F63" s="34" t="s">
        <v>178</v>
      </c>
      <c r="G63" s="36">
        <v>2</v>
      </c>
      <c r="H63" s="36"/>
      <c r="I63" s="36"/>
      <c r="J63" s="37">
        <v>0</v>
      </c>
      <c r="K63" s="36">
        <f t="shared" ref="K63:K76" si="8">G63*J63</f>
        <v>0</v>
      </c>
      <c r="L63" s="37">
        <v>1.933E-2</v>
      </c>
      <c r="M63" s="36">
        <f t="shared" ref="M63:M76" si="9">G63*L63</f>
        <v>3.866E-2</v>
      </c>
      <c r="N63" s="38">
        <v>20</v>
      </c>
      <c r="O63" s="39">
        <v>16</v>
      </c>
      <c r="P63" s="2" t="s">
        <v>38</v>
      </c>
    </row>
    <row r="64" spans="1:16" s="2" customFormat="1" ht="13.5" customHeight="1">
      <c r="A64" s="34" t="s">
        <v>179</v>
      </c>
      <c r="B64" s="34" t="s">
        <v>33</v>
      </c>
      <c r="C64" s="34" t="s">
        <v>132</v>
      </c>
      <c r="D64" s="2" t="s">
        <v>180</v>
      </c>
      <c r="E64" s="35" t="s">
        <v>181</v>
      </c>
      <c r="F64" s="34" t="s">
        <v>70</v>
      </c>
      <c r="G64" s="36">
        <v>2</v>
      </c>
      <c r="H64" s="36"/>
      <c r="I64" s="36"/>
      <c r="J64" s="37">
        <v>1.9812499999999999E-3</v>
      </c>
      <c r="K64" s="36">
        <f t="shared" si="8"/>
        <v>3.9624999999999999E-3</v>
      </c>
      <c r="L64" s="37">
        <v>0</v>
      </c>
      <c r="M64" s="36">
        <f t="shared" si="9"/>
        <v>0</v>
      </c>
      <c r="N64" s="38">
        <v>20</v>
      </c>
      <c r="O64" s="39">
        <v>16</v>
      </c>
      <c r="P64" s="2" t="s">
        <v>38</v>
      </c>
    </row>
    <row r="65" spans="1:16" s="2" customFormat="1" ht="13.5" customHeight="1">
      <c r="A65" s="40" t="s">
        <v>182</v>
      </c>
      <c r="B65" s="40" t="s">
        <v>109</v>
      </c>
      <c r="C65" s="40" t="s">
        <v>110</v>
      </c>
      <c r="D65" s="41" t="s">
        <v>183</v>
      </c>
      <c r="E65" s="42" t="s">
        <v>184</v>
      </c>
      <c r="F65" s="40" t="s">
        <v>70</v>
      </c>
      <c r="G65" s="43">
        <v>2</v>
      </c>
      <c r="H65" s="43"/>
      <c r="I65" s="43"/>
      <c r="J65" s="44">
        <v>1.4999999999999999E-2</v>
      </c>
      <c r="K65" s="43">
        <f t="shared" si="8"/>
        <v>0.03</v>
      </c>
      <c r="L65" s="44">
        <v>0</v>
      </c>
      <c r="M65" s="43">
        <f t="shared" si="9"/>
        <v>0</v>
      </c>
      <c r="N65" s="45">
        <v>20</v>
      </c>
      <c r="O65" s="46">
        <v>32</v>
      </c>
      <c r="P65" s="41" t="s">
        <v>38</v>
      </c>
    </row>
    <row r="66" spans="1:16" s="2" customFormat="1" ht="24" customHeight="1">
      <c r="A66" s="34" t="s">
        <v>185</v>
      </c>
      <c r="B66" s="34" t="s">
        <v>33</v>
      </c>
      <c r="C66" s="34" t="s">
        <v>132</v>
      </c>
      <c r="D66" s="2" t="s">
        <v>186</v>
      </c>
      <c r="E66" s="35" t="s">
        <v>187</v>
      </c>
      <c r="F66" s="34" t="s">
        <v>178</v>
      </c>
      <c r="G66" s="36">
        <v>4</v>
      </c>
      <c r="H66" s="36"/>
      <c r="I66" s="36"/>
      <c r="J66" s="37">
        <v>2.2575999999999998E-3</v>
      </c>
      <c r="K66" s="36">
        <f t="shared" si="8"/>
        <v>9.0303999999999992E-3</v>
      </c>
      <c r="L66" s="37">
        <v>0</v>
      </c>
      <c r="M66" s="36">
        <f t="shared" si="9"/>
        <v>0</v>
      </c>
      <c r="N66" s="38">
        <v>20</v>
      </c>
      <c r="O66" s="39">
        <v>16</v>
      </c>
      <c r="P66" s="2" t="s">
        <v>38</v>
      </c>
    </row>
    <row r="67" spans="1:16" s="2" customFormat="1" ht="13.5" customHeight="1">
      <c r="A67" s="40" t="s">
        <v>188</v>
      </c>
      <c r="B67" s="40" t="s">
        <v>109</v>
      </c>
      <c r="C67" s="40" t="s">
        <v>110</v>
      </c>
      <c r="D67" s="41" t="s">
        <v>189</v>
      </c>
      <c r="E67" s="42" t="s">
        <v>190</v>
      </c>
      <c r="F67" s="40" t="s">
        <v>70</v>
      </c>
      <c r="G67" s="43">
        <v>4</v>
      </c>
      <c r="H67" s="43"/>
      <c r="I67" s="43"/>
      <c r="J67" s="44">
        <v>8.0000000000000002E-3</v>
      </c>
      <c r="K67" s="43">
        <f t="shared" si="8"/>
        <v>3.2000000000000001E-2</v>
      </c>
      <c r="L67" s="44">
        <v>0</v>
      </c>
      <c r="M67" s="43">
        <f t="shared" si="9"/>
        <v>0</v>
      </c>
      <c r="N67" s="45">
        <v>20</v>
      </c>
      <c r="O67" s="46">
        <v>32</v>
      </c>
      <c r="P67" s="41" t="s">
        <v>38</v>
      </c>
    </row>
    <row r="68" spans="1:16" s="2" customFormat="1" ht="13.5" customHeight="1">
      <c r="A68" s="34" t="s">
        <v>191</v>
      </c>
      <c r="B68" s="34" t="s">
        <v>33</v>
      </c>
      <c r="C68" s="34" t="s">
        <v>132</v>
      </c>
      <c r="D68" s="2" t="s">
        <v>192</v>
      </c>
      <c r="E68" s="35" t="s">
        <v>193</v>
      </c>
      <c r="F68" s="34" t="s">
        <v>178</v>
      </c>
      <c r="G68" s="36">
        <v>2</v>
      </c>
      <c r="H68" s="36"/>
      <c r="I68" s="36"/>
      <c r="J68" s="37">
        <v>2.7999999999999998E-4</v>
      </c>
      <c r="K68" s="36">
        <f t="shared" si="8"/>
        <v>5.5999999999999995E-4</v>
      </c>
      <c r="L68" s="37">
        <v>0</v>
      </c>
      <c r="M68" s="36">
        <f t="shared" si="9"/>
        <v>0</v>
      </c>
      <c r="N68" s="38">
        <v>20</v>
      </c>
      <c r="O68" s="39">
        <v>16</v>
      </c>
      <c r="P68" s="2" t="s">
        <v>38</v>
      </c>
    </row>
    <row r="69" spans="1:16" s="2" customFormat="1" ht="13.5" customHeight="1">
      <c r="A69" s="40" t="s">
        <v>194</v>
      </c>
      <c r="B69" s="40" t="s">
        <v>109</v>
      </c>
      <c r="C69" s="40" t="s">
        <v>110</v>
      </c>
      <c r="D69" s="41" t="s">
        <v>195</v>
      </c>
      <c r="E69" s="42" t="s">
        <v>196</v>
      </c>
      <c r="F69" s="40" t="s">
        <v>70</v>
      </c>
      <c r="G69" s="43">
        <v>2</v>
      </c>
      <c r="H69" s="43"/>
      <c r="I69" s="43"/>
      <c r="J69" s="44">
        <v>2.4000000000000001E-4</v>
      </c>
      <c r="K69" s="43">
        <f t="shared" si="8"/>
        <v>4.8000000000000001E-4</v>
      </c>
      <c r="L69" s="44">
        <v>0</v>
      </c>
      <c r="M69" s="43">
        <f t="shared" si="9"/>
        <v>0</v>
      </c>
      <c r="N69" s="45">
        <v>20</v>
      </c>
      <c r="O69" s="46">
        <v>32</v>
      </c>
      <c r="P69" s="41" t="s">
        <v>38</v>
      </c>
    </row>
    <row r="70" spans="1:16" s="2" customFormat="1" ht="13.5" customHeight="1">
      <c r="A70" s="34" t="s">
        <v>197</v>
      </c>
      <c r="B70" s="34" t="s">
        <v>33</v>
      </c>
      <c r="C70" s="34" t="s">
        <v>132</v>
      </c>
      <c r="D70" s="2" t="s">
        <v>198</v>
      </c>
      <c r="E70" s="35" t="s">
        <v>199</v>
      </c>
      <c r="F70" s="34" t="s">
        <v>178</v>
      </c>
      <c r="G70" s="36">
        <v>8</v>
      </c>
      <c r="H70" s="36"/>
      <c r="I70" s="36"/>
      <c r="J70" s="37">
        <v>2.7999999999999998E-4</v>
      </c>
      <c r="K70" s="36">
        <f t="shared" si="8"/>
        <v>2.2399999999999998E-3</v>
      </c>
      <c r="L70" s="37">
        <v>0</v>
      </c>
      <c r="M70" s="36">
        <f t="shared" si="9"/>
        <v>0</v>
      </c>
      <c r="N70" s="38">
        <v>20</v>
      </c>
      <c r="O70" s="39">
        <v>16</v>
      </c>
      <c r="P70" s="2" t="s">
        <v>38</v>
      </c>
    </row>
    <row r="71" spans="1:16" s="2" customFormat="1" ht="13.5" customHeight="1">
      <c r="A71" s="40" t="s">
        <v>200</v>
      </c>
      <c r="B71" s="40" t="s">
        <v>109</v>
      </c>
      <c r="C71" s="40" t="s">
        <v>110</v>
      </c>
      <c r="D71" s="41" t="s">
        <v>201</v>
      </c>
      <c r="E71" s="42" t="s">
        <v>202</v>
      </c>
      <c r="F71" s="40" t="s">
        <v>70</v>
      </c>
      <c r="G71" s="43">
        <v>8</v>
      </c>
      <c r="H71" s="43"/>
      <c r="I71" s="43"/>
      <c r="J71" s="44">
        <v>1.6000000000000001E-4</v>
      </c>
      <c r="K71" s="43">
        <f t="shared" si="8"/>
        <v>1.2800000000000001E-3</v>
      </c>
      <c r="L71" s="44">
        <v>0</v>
      </c>
      <c r="M71" s="43">
        <f t="shared" si="9"/>
        <v>0</v>
      </c>
      <c r="N71" s="45">
        <v>20</v>
      </c>
      <c r="O71" s="46">
        <v>32</v>
      </c>
      <c r="P71" s="41" t="s">
        <v>38</v>
      </c>
    </row>
    <row r="72" spans="1:16" s="2" customFormat="1" ht="24" customHeight="1">
      <c r="A72" s="34" t="s">
        <v>203</v>
      </c>
      <c r="B72" s="34" t="s">
        <v>33</v>
      </c>
      <c r="C72" s="34" t="s">
        <v>132</v>
      </c>
      <c r="D72" s="2" t="s">
        <v>204</v>
      </c>
      <c r="E72" s="35" t="s">
        <v>205</v>
      </c>
      <c r="F72" s="34" t="s">
        <v>70</v>
      </c>
      <c r="G72" s="36">
        <v>4</v>
      </c>
      <c r="H72" s="36"/>
      <c r="I72" s="36"/>
      <c r="J72" s="37">
        <v>0</v>
      </c>
      <c r="K72" s="36">
        <f t="shared" si="8"/>
        <v>0</v>
      </c>
      <c r="L72" s="37">
        <v>0</v>
      </c>
      <c r="M72" s="36">
        <f t="shared" si="9"/>
        <v>0</v>
      </c>
      <c r="N72" s="38">
        <v>20</v>
      </c>
      <c r="O72" s="39">
        <v>16</v>
      </c>
      <c r="P72" s="2" t="s">
        <v>38</v>
      </c>
    </row>
    <row r="73" spans="1:16" s="2" customFormat="1" ht="13.5" customHeight="1">
      <c r="A73" s="40" t="s">
        <v>206</v>
      </c>
      <c r="B73" s="40" t="s">
        <v>109</v>
      </c>
      <c r="C73" s="40" t="s">
        <v>110</v>
      </c>
      <c r="D73" s="41" t="s">
        <v>207</v>
      </c>
      <c r="E73" s="42" t="s">
        <v>208</v>
      </c>
      <c r="F73" s="40" t="s">
        <v>70</v>
      </c>
      <c r="G73" s="43">
        <v>4</v>
      </c>
      <c r="H73" s="43"/>
      <c r="I73" s="43"/>
      <c r="J73" s="44">
        <v>8.3000000000000001E-4</v>
      </c>
      <c r="K73" s="43">
        <f t="shared" si="8"/>
        <v>3.32E-3</v>
      </c>
      <c r="L73" s="44">
        <v>0</v>
      </c>
      <c r="M73" s="43">
        <f t="shared" si="9"/>
        <v>0</v>
      </c>
      <c r="N73" s="45">
        <v>20</v>
      </c>
      <c r="O73" s="46">
        <v>32</v>
      </c>
      <c r="P73" s="41" t="s">
        <v>38</v>
      </c>
    </row>
    <row r="74" spans="1:16" s="2" customFormat="1" ht="13.5" customHeight="1">
      <c r="A74" s="34" t="s">
        <v>209</v>
      </c>
      <c r="B74" s="34" t="s">
        <v>33</v>
      </c>
      <c r="C74" s="34" t="s">
        <v>132</v>
      </c>
      <c r="D74" s="2" t="s">
        <v>210</v>
      </c>
      <c r="E74" s="35" t="s">
        <v>211</v>
      </c>
      <c r="F74" s="34" t="s">
        <v>70</v>
      </c>
      <c r="G74" s="36">
        <v>4</v>
      </c>
      <c r="H74" s="36"/>
      <c r="I74" s="36"/>
      <c r="J74" s="37">
        <v>1.3096000000000001E-4</v>
      </c>
      <c r="K74" s="36">
        <f t="shared" si="8"/>
        <v>5.2384000000000003E-4</v>
      </c>
      <c r="L74" s="37">
        <v>0</v>
      </c>
      <c r="M74" s="36">
        <f t="shared" si="9"/>
        <v>0</v>
      </c>
      <c r="N74" s="38">
        <v>20</v>
      </c>
      <c r="O74" s="39">
        <v>16</v>
      </c>
      <c r="P74" s="2" t="s">
        <v>38</v>
      </c>
    </row>
    <row r="75" spans="1:16" s="2" customFormat="1" ht="13.5" customHeight="1">
      <c r="A75" s="40" t="s">
        <v>212</v>
      </c>
      <c r="B75" s="40" t="s">
        <v>109</v>
      </c>
      <c r="C75" s="40" t="s">
        <v>110</v>
      </c>
      <c r="D75" s="41" t="s">
        <v>213</v>
      </c>
      <c r="E75" s="42" t="s">
        <v>214</v>
      </c>
      <c r="F75" s="40" t="s">
        <v>70</v>
      </c>
      <c r="G75" s="43">
        <v>4</v>
      </c>
      <c r="H75" s="43"/>
      <c r="I75" s="43"/>
      <c r="J75" s="44">
        <v>3.8500000000000001E-3</v>
      </c>
      <c r="K75" s="43">
        <f t="shared" si="8"/>
        <v>1.54E-2</v>
      </c>
      <c r="L75" s="44">
        <v>0</v>
      </c>
      <c r="M75" s="43">
        <f t="shared" si="9"/>
        <v>0</v>
      </c>
      <c r="N75" s="45">
        <v>20</v>
      </c>
      <c r="O75" s="46">
        <v>32</v>
      </c>
      <c r="P75" s="41" t="s">
        <v>38</v>
      </c>
    </row>
    <row r="76" spans="1:16" s="2" customFormat="1" ht="13.5" customHeight="1">
      <c r="A76" s="34" t="s">
        <v>215</v>
      </c>
      <c r="B76" s="34" t="s">
        <v>33</v>
      </c>
      <c r="C76" s="34" t="s">
        <v>132</v>
      </c>
      <c r="D76" s="2" t="s">
        <v>216</v>
      </c>
      <c r="E76" s="35" t="s">
        <v>217</v>
      </c>
      <c r="F76" s="34" t="s">
        <v>1</v>
      </c>
      <c r="G76" s="36">
        <v>17.407</v>
      </c>
      <c r="H76" s="36"/>
      <c r="I76" s="36"/>
      <c r="J76" s="37">
        <v>0</v>
      </c>
      <c r="K76" s="36">
        <f t="shared" si="8"/>
        <v>0</v>
      </c>
      <c r="L76" s="37">
        <v>0</v>
      </c>
      <c r="M76" s="36">
        <f t="shared" si="9"/>
        <v>0</v>
      </c>
      <c r="N76" s="38">
        <v>20</v>
      </c>
      <c r="O76" s="39">
        <v>16</v>
      </c>
      <c r="P76" s="2" t="s">
        <v>38</v>
      </c>
    </row>
    <row r="77" spans="1:16" s="12" customFormat="1" ht="12.75" customHeight="1">
      <c r="B77" s="16" t="s">
        <v>3</v>
      </c>
      <c r="D77" s="17" t="s">
        <v>218</v>
      </c>
      <c r="E77" s="17" t="s">
        <v>219</v>
      </c>
      <c r="I77" s="18"/>
      <c r="K77" s="18">
        <f>K78</f>
        <v>0.69894206640000001</v>
      </c>
      <c r="M77" s="18">
        <f>M78</f>
        <v>0</v>
      </c>
      <c r="P77" s="17" t="s">
        <v>32</v>
      </c>
    </row>
    <row r="78" spans="1:16" s="2" customFormat="1" ht="24" customHeight="1">
      <c r="A78" s="34" t="s">
        <v>220</v>
      </c>
      <c r="B78" s="34" t="s">
        <v>33</v>
      </c>
      <c r="C78" s="34" t="s">
        <v>218</v>
      </c>
      <c r="D78" s="2" t="s">
        <v>221</v>
      </c>
      <c r="E78" s="35" t="s">
        <v>222</v>
      </c>
      <c r="F78" s="34" t="s">
        <v>37</v>
      </c>
      <c r="G78" s="36">
        <v>48.6</v>
      </c>
      <c r="H78" s="36"/>
      <c r="I78" s="36"/>
      <c r="J78" s="37">
        <v>1.4381524E-2</v>
      </c>
      <c r="K78" s="36">
        <f>G78*J78</f>
        <v>0.69894206640000001</v>
      </c>
      <c r="L78" s="37">
        <v>0</v>
      </c>
      <c r="M78" s="36">
        <f>G78*L78</f>
        <v>0</v>
      </c>
      <c r="N78" s="38">
        <v>20</v>
      </c>
      <c r="O78" s="39">
        <v>16</v>
      </c>
      <c r="P78" s="2" t="s">
        <v>38</v>
      </c>
    </row>
    <row r="79" spans="1:16" s="12" customFormat="1" ht="12.75" customHeight="1">
      <c r="B79" s="16" t="s">
        <v>3</v>
      </c>
      <c r="D79" s="17" t="s">
        <v>223</v>
      </c>
      <c r="E79" s="17" t="s">
        <v>224</v>
      </c>
      <c r="I79" s="18"/>
      <c r="K79" s="18">
        <f>SUM(K80:K82)</f>
        <v>0.10799999999999998</v>
      </c>
      <c r="M79" s="18">
        <f>SUM(M80:M82)</f>
        <v>0</v>
      </c>
      <c r="P79" s="17" t="s">
        <v>32</v>
      </c>
    </row>
    <row r="80" spans="1:16" s="2" customFormat="1" ht="24" customHeight="1">
      <c r="A80" s="34" t="s">
        <v>225</v>
      </c>
      <c r="B80" s="34" t="s">
        <v>33</v>
      </c>
      <c r="C80" s="34" t="s">
        <v>223</v>
      </c>
      <c r="D80" s="2" t="s">
        <v>226</v>
      </c>
      <c r="E80" s="35" t="s">
        <v>227</v>
      </c>
      <c r="F80" s="34" t="s">
        <v>70</v>
      </c>
      <c r="G80" s="36">
        <v>6</v>
      </c>
      <c r="H80" s="36"/>
      <c r="I80" s="36"/>
      <c r="J80" s="37">
        <v>0</v>
      </c>
      <c r="K80" s="36">
        <f>G80*J80</f>
        <v>0</v>
      </c>
      <c r="L80" s="37">
        <v>0</v>
      </c>
      <c r="M80" s="36">
        <f>G80*L80</f>
        <v>0</v>
      </c>
      <c r="N80" s="38">
        <v>20</v>
      </c>
      <c r="O80" s="39">
        <v>16</v>
      </c>
      <c r="P80" s="2" t="s">
        <v>38</v>
      </c>
    </row>
    <row r="81" spans="1:16" s="2" customFormat="1" ht="13.5" customHeight="1">
      <c r="A81" s="40" t="s">
        <v>228</v>
      </c>
      <c r="B81" s="40" t="s">
        <v>109</v>
      </c>
      <c r="C81" s="40" t="s">
        <v>110</v>
      </c>
      <c r="D81" s="41" t="s">
        <v>229</v>
      </c>
      <c r="E81" s="42" t="s">
        <v>230</v>
      </c>
      <c r="F81" s="40" t="s">
        <v>70</v>
      </c>
      <c r="G81" s="43">
        <v>6</v>
      </c>
      <c r="H81" s="43"/>
      <c r="I81" s="43"/>
      <c r="J81" s="44">
        <v>1.7999999999999999E-2</v>
      </c>
      <c r="K81" s="43">
        <f>G81*J81</f>
        <v>0.10799999999999998</v>
      </c>
      <c r="L81" s="44">
        <v>0</v>
      </c>
      <c r="M81" s="43">
        <f>G81*L81</f>
        <v>0</v>
      </c>
      <c r="N81" s="45">
        <v>20</v>
      </c>
      <c r="O81" s="46">
        <v>32</v>
      </c>
      <c r="P81" s="41" t="s">
        <v>38</v>
      </c>
    </row>
    <row r="82" spans="1:16" s="2" customFormat="1" ht="13.5" customHeight="1">
      <c r="A82" s="34" t="s">
        <v>231</v>
      </c>
      <c r="B82" s="34" t="s">
        <v>33</v>
      </c>
      <c r="C82" s="34" t="s">
        <v>223</v>
      </c>
      <c r="D82" s="2" t="s">
        <v>232</v>
      </c>
      <c r="E82" s="35" t="s">
        <v>233</v>
      </c>
      <c r="F82" s="34" t="s">
        <v>1</v>
      </c>
      <c r="G82" s="36">
        <v>8.4789999999999992</v>
      </c>
      <c r="H82" s="36"/>
      <c r="I82" s="36"/>
      <c r="J82" s="37">
        <v>0</v>
      </c>
      <c r="K82" s="36">
        <f>G82*J82</f>
        <v>0</v>
      </c>
      <c r="L82" s="37">
        <v>0</v>
      </c>
      <c r="M82" s="36">
        <f>G82*L82</f>
        <v>0</v>
      </c>
      <c r="N82" s="38">
        <v>20</v>
      </c>
      <c r="O82" s="39">
        <v>16</v>
      </c>
      <c r="P82" s="2" t="s">
        <v>38</v>
      </c>
    </row>
    <row r="83" spans="1:16" s="12" customFormat="1" ht="12.75" customHeight="1">
      <c r="B83" s="16" t="s">
        <v>3</v>
      </c>
      <c r="D83" s="17" t="s">
        <v>234</v>
      </c>
      <c r="E83" s="17" t="s">
        <v>235</v>
      </c>
      <c r="I83" s="18"/>
      <c r="K83" s="18">
        <f>K84</f>
        <v>0</v>
      </c>
      <c r="M83" s="18">
        <f>M84</f>
        <v>0.19440000000000002</v>
      </c>
      <c r="P83" s="17" t="s">
        <v>32</v>
      </c>
    </row>
    <row r="84" spans="1:16" s="2" customFormat="1" ht="13.5" customHeight="1">
      <c r="A84" s="34" t="s">
        <v>236</v>
      </c>
      <c r="B84" s="34" t="s">
        <v>33</v>
      </c>
      <c r="C84" s="34" t="s">
        <v>234</v>
      </c>
      <c r="D84" s="2" t="s">
        <v>237</v>
      </c>
      <c r="E84" s="35" t="s">
        <v>238</v>
      </c>
      <c r="F84" s="34" t="s">
        <v>37</v>
      </c>
      <c r="G84" s="36">
        <v>48.6</v>
      </c>
      <c r="H84" s="36"/>
      <c r="I84" s="36"/>
      <c r="J84" s="37">
        <v>0</v>
      </c>
      <c r="K84" s="36">
        <f>G84*J84</f>
        <v>0</v>
      </c>
      <c r="L84" s="37">
        <v>4.0000000000000001E-3</v>
      </c>
      <c r="M84" s="36">
        <f>G84*L84</f>
        <v>0.19440000000000002</v>
      </c>
      <c r="N84" s="38">
        <v>20</v>
      </c>
      <c r="O84" s="39">
        <v>16</v>
      </c>
      <c r="P84" s="2" t="s">
        <v>38</v>
      </c>
    </row>
    <row r="85" spans="1:16" s="12" customFormat="1" ht="12.75" customHeight="1">
      <c r="B85" s="16" t="s">
        <v>3</v>
      </c>
      <c r="D85" s="17" t="s">
        <v>239</v>
      </c>
      <c r="E85" s="17" t="s">
        <v>240</v>
      </c>
      <c r="I85" s="18"/>
      <c r="K85" s="18">
        <f>SUM(K86:K90)</f>
        <v>1.4363383359999999</v>
      </c>
      <c r="M85" s="18">
        <f>SUM(M86:M90)</f>
        <v>0</v>
      </c>
      <c r="P85" s="17" t="s">
        <v>32</v>
      </c>
    </row>
    <row r="86" spans="1:16" s="2" customFormat="1" ht="24" customHeight="1">
      <c r="A86" s="34" t="s">
        <v>241</v>
      </c>
      <c r="B86" s="34" t="s">
        <v>33</v>
      </c>
      <c r="C86" s="34" t="s">
        <v>239</v>
      </c>
      <c r="D86" s="2" t="s">
        <v>242</v>
      </c>
      <c r="E86" s="35" t="s">
        <v>243</v>
      </c>
      <c r="F86" s="34" t="s">
        <v>37</v>
      </c>
      <c r="G86" s="36">
        <v>48.6</v>
      </c>
      <c r="H86" s="36"/>
      <c r="I86" s="36"/>
      <c r="J86" s="37">
        <v>2.50476E-3</v>
      </c>
      <c r="K86" s="36">
        <f>G86*J86</f>
        <v>0.121731336</v>
      </c>
      <c r="L86" s="37">
        <v>0</v>
      </c>
      <c r="M86" s="36">
        <f>G86*L86</f>
        <v>0</v>
      </c>
      <c r="N86" s="38">
        <v>20</v>
      </c>
      <c r="O86" s="39">
        <v>16</v>
      </c>
      <c r="P86" s="2" t="s">
        <v>38</v>
      </c>
    </row>
    <row r="87" spans="1:16" s="2" customFormat="1" ht="13.5" customHeight="1">
      <c r="A87" s="40" t="s">
        <v>244</v>
      </c>
      <c r="B87" s="40" t="s">
        <v>109</v>
      </c>
      <c r="C87" s="40" t="s">
        <v>110</v>
      </c>
      <c r="D87" s="41" t="s">
        <v>245</v>
      </c>
      <c r="E87" s="42" t="s">
        <v>246</v>
      </c>
      <c r="F87" s="40" t="s">
        <v>37</v>
      </c>
      <c r="G87" s="43">
        <v>52.753999999999998</v>
      </c>
      <c r="H87" s="43"/>
      <c r="I87" s="43"/>
      <c r="J87" s="44">
        <v>1.7999999999999999E-2</v>
      </c>
      <c r="K87" s="43">
        <f>G87*J87</f>
        <v>0.94957199999999986</v>
      </c>
      <c r="L87" s="44">
        <v>0</v>
      </c>
      <c r="M87" s="43">
        <f>G87*L87</f>
        <v>0</v>
      </c>
      <c r="N87" s="45">
        <v>20</v>
      </c>
      <c r="O87" s="46">
        <v>32</v>
      </c>
      <c r="P87" s="41" t="s">
        <v>38</v>
      </c>
    </row>
    <row r="88" spans="1:16" s="2" customFormat="1" ht="13.5" customHeight="1">
      <c r="A88" s="40" t="s">
        <v>247</v>
      </c>
      <c r="B88" s="40" t="s">
        <v>109</v>
      </c>
      <c r="C88" s="40" t="s">
        <v>110</v>
      </c>
      <c r="D88" s="41" t="s">
        <v>248</v>
      </c>
      <c r="E88" s="42" t="s">
        <v>249</v>
      </c>
      <c r="F88" s="40" t="s">
        <v>70</v>
      </c>
      <c r="G88" s="43">
        <v>12.875999999999999</v>
      </c>
      <c r="H88" s="43"/>
      <c r="I88" s="43"/>
      <c r="J88" s="44">
        <v>2.5000000000000001E-2</v>
      </c>
      <c r="K88" s="43">
        <f>G88*J88</f>
        <v>0.32190000000000002</v>
      </c>
      <c r="L88" s="44">
        <v>0</v>
      </c>
      <c r="M88" s="43">
        <f>G88*L88</f>
        <v>0</v>
      </c>
      <c r="N88" s="45">
        <v>20</v>
      </c>
      <c r="O88" s="46">
        <v>32</v>
      </c>
      <c r="P88" s="41" t="s">
        <v>38</v>
      </c>
    </row>
    <row r="89" spans="1:16" s="2" customFormat="1" ht="13.5" customHeight="1">
      <c r="A89" s="40" t="s">
        <v>250</v>
      </c>
      <c r="B89" s="40" t="s">
        <v>109</v>
      </c>
      <c r="C89" s="40" t="s">
        <v>110</v>
      </c>
      <c r="D89" s="41" t="s">
        <v>251</v>
      </c>
      <c r="E89" s="42" t="s">
        <v>252</v>
      </c>
      <c r="F89" s="40" t="s">
        <v>70</v>
      </c>
      <c r="G89" s="43">
        <v>8.6270000000000007</v>
      </c>
      <c r="H89" s="43"/>
      <c r="I89" s="43"/>
      <c r="J89" s="44">
        <v>5.0000000000000001E-3</v>
      </c>
      <c r="K89" s="43">
        <f>G89*J89</f>
        <v>4.3135000000000007E-2</v>
      </c>
      <c r="L89" s="44">
        <v>0</v>
      </c>
      <c r="M89" s="43">
        <f>G89*L89</f>
        <v>0</v>
      </c>
      <c r="N89" s="45">
        <v>20</v>
      </c>
      <c r="O89" s="46">
        <v>32</v>
      </c>
      <c r="P89" s="41" t="s">
        <v>38</v>
      </c>
    </row>
    <row r="90" spans="1:16" s="2" customFormat="1" ht="13.5" customHeight="1">
      <c r="A90" s="34" t="s">
        <v>253</v>
      </c>
      <c r="B90" s="34" t="s">
        <v>33</v>
      </c>
      <c r="C90" s="34" t="s">
        <v>239</v>
      </c>
      <c r="D90" s="2" t="s">
        <v>254</v>
      </c>
      <c r="E90" s="35" t="s">
        <v>255</v>
      </c>
      <c r="F90" s="34" t="s">
        <v>1</v>
      </c>
      <c r="G90" s="36">
        <v>27.896000000000001</v>
      </c>
      <c r="H90" s="36"/>
      <c r="I90" s="36"/>
      <c r="J90" s="37">
        <v>0</v>
      </c>
      <c r="K90" s="36">
        <f>G90*J90</f>
        <v>0</v>
      </c>
      <c r="L90" s="37">
        <v>0</v>
      </c>
      <c r="M90" s="36">
        <f>G90*L90</f>
        <v>0</v>
      </c>
      <c r="N90" s="38">
        <v>20</v>
      </c>
      <c r="O90" s="39">
        <v>16</v>
      </c>
      <c r="P90" s="2" t="s">
        <v>38</v>
      </c>
    </row>
    <row r="91" spans="1:16" s="12" customFormat="1" ht="12.75" customHeight="1">
      <c r="B91" s="16" t="s">
        <v>3</v>
      </c>
      <c r="D91" s="17" t="s">
        <v>256</v>
      </c>
      <c r="E91" s="17" t="s">
        <v>257</v>
      </c>
      <c r="I91" s="18"/>
      <c r="K91" s="18">
        <f>SUM(K92:K97)</f>
        <v>8.8738857343999999</v>
      </c>
      <c r="M91" s="18">
        <f>SUM(M92:M97)</f>
        <v>0</v>
      </c>
      <c r="P91" s="17" t="s">
        <v>32</v>
      </c>
    </row>
    <row r="92" spans="1:16" s="2" customFormat="1" ht="24" customHeight="1">
      <c r="A92" s="34" t="s">
        <v>258</v>
      </c>
      <c r="B92" s="34" t="s">
        <v>33</v>
      </c>
      <c r="C92" s="34" t="s">
        <v>239</v>
      </c>
      <c r="D92" s="2" t="s">
        <v>259</v>
      </c>
      <c r="E92" s="35" t="s">
        <v>260</v>
      </c>
      <c r="F92" s="34" t="s">
        <v>37</v>
      </c>
      <c r="G92" s="36">
        <v>103</v>
      </c>
      <c r="H92" s="36"/>
      <c r="I92" s="36"/>
      <c r="J92" s="37">
        <v>5.6224719999999999E-2</v>
      </c>
      <c r="K92" s="36">
        <f t="shared" ref="K92:K97" si="10">G92*J92</f>
        <v>5.7911461600000003</v>
      </c>
      <c r="L92" s="37">
        <v>0</v>
      </c>
      <c r="M92" s="36">
        <f t="shared" ref="M92:M97" si="11">G92*L92</f>
        <v>0</v>
      </c>
      <c r="N92" s="38">
        <v>20</v>
      </c>
      <c r="O92" s="39">
        <v>16</v>
      </c>
      <c r="P92" s="2" t="s">
        <v>38</v>
      </c>
    </row>
    <row r="93" spans="1:16" s="2" customFormat="1" ht="13.5" customHeight="1">
      <c r="A93" s="40" t="s">
        <v>261</v>
      </c>
      <c r="B93" s="40" t="s">
        <v>109</v>
      </c>
      <c r="C93" s="40" t="s">
        <v>110</v>
      </c>
      <c r="D93" s="41" t="s">
        <v>262</v>
      </c>
      <c r="E93" s="42" t="s">
        <v>263</v>
      </c>
      <c r="F93" s="40" t="s">
        <v>37</v>
      </c>
      <c r="G93" s="43">
        <v>105.06</v>
      </c>
      <c r="H93" s="43"/>
      <c r="I93" s="43"/>
      <c r="J93" s="44">
        <v>2.1000000000000001E-2</v>
      </c>
      <c r="K93" s="43">
        <f t="shared" si="10"/>
        <v>2.2062600000000003</v>
      </c>
      <c r="L93" s="44">
        <v>0</v>
      </c>
      <c r="M93" s="43">
        <f t="shared" si="11"/>
        <v>0</v>
      </c>
      <c r="N93" s="45">
        <v>20</v>
      </c>
      <c r="O93" s="46">
        <v>32</v>
      </c>
      <c r="P93" s="41" t="s">
        <v>38</v>
      </c>
    </row>
    <row r="94" spans="1:16" s="2" customFormat="1" ht="13.5" customHeight="1">
      <c r="A94" s="40" t="s">
        <v>264</v>
      </c>
      <c r="B94" s="40" t="s">
        <v>109</v>
      </c>
      <c r="C94" s="40" t="s">
        <v>110</v>
      </c>
      <c r="D94" s="41" t="s">
        <v>248</v>
      </c>
      <c r="E94" s="42" t="s">
        <v>249</v>
      </c>
      <c r="F94" s="40" t="s">
        <v>70</v>
      </c>
      <c r="G94" s="43">
        <v>9.7919999999999998</v>
      </c>
      <c r="H94" s="43"/>
      <c r="I94" s="43"/>
      <c r="J94" s="44">
        <v>2.5000000000000001E-2</v>
      </c>
      <c r="K94" s="43">
        <f t="shared" si="10"/>
        <v>0.24480000000000002</v>
      </c>
      <c r="L94" s="44">
        <v>0</v>
      </c>
      <c r="M94" s="43">
        <f t="shared" si="11"/>
        <v>0</v>
      </c>
      <c r="N94" s="45">
        <v>20</v>
      </c>
      <c r="O94" s="46">
        <v>32</v>
      </c>
      <c r="P94" s="41" t="s">
        <v>38</v>
      </c>
    </row>
    <row r="95" spans="1:16" s="2" customFormat="1" ht="13.5" customHeight="1">
      <c r="A95" s="40" t="s">
        <v>265</v>
      </c>
      <c r="B95" s="40" t="s">
        <v>109</v>
      </c>
      <c r="C95" s="40" t="s">
        <v>110</v>
      </c>
      <c r="D95" s="41" t="s">
        <v>251</v>
      </c>
      <c r="E95" s="42" t="s">
        <v>252</v>
      </c>
      <c r="F95" s="40" t="s">
        <v>70</v>
      </c>
      <c r="G95" s="43">
        <v>4.8499999999999996</v>
      </c>
      <c r="H95" s="43"/>
      <c r="I95" s="43"/>
      <c r="J95" s="44">
        <v>5.0000000000000001E-3</v>
      </c>
      <c r="K95" s="43">
        <f t="shared" si="10"/>
        <v>2.4249999999999997E-2</v>
      </c>
      <c r="L95" s="44">
        <v>0</v>
      </c>
      <c r="M95" s="43">
        <f t="shared" si="11"/>
        <v>0</v>
      </c>
      <c r="N95" s="45">
        <v>20</v>
      </c>
      <c r="O95" s="46">
        <v>32</v>
      </c>
      <c r="P95" s="41" t="s">
        <v>38</v>
      </c>
    </row>
    <row r="96" spans="1:16" s="2" customFormat="1" ht="13.5" customHeight="1">
      <c r="A96" s="34" t="s">
        <v>266</v>
      </c>
      <c r="B96" s="34" t="s">
        <v>33</v>
      </c>
      <c r="C96" s="34" t="s">
        <v>239</v>
      </c>
      <c r="D96" s="2" t="s">
        <v>267</v>
      </c>
      <c r="E96" s="35" t="s">
        <v>268</v>
      </c>
      <c r="F96" s="34" t="s">
        <v>128</v>
      </c>
      <c r="G96" s="36">
        <v>83.6</v>
      </c>
      <c r="H96" s="36"/>
      <c r="I96" s="36"/>
      <c r="J96" s="37">
        <v>7.2659040000000001E-3</v>
      </c>
      <c r="K96" s="36">
        <f t="shared" si="10"/>
        <v>0.60742957440000001</v>
      </c>
      <c r="L96" s="37">
        <v>0</v>
      </c>
      <c r="M96" s="36">
        <f t="shared" si="11"/>
        <v>0</v>
      </c>
      <c r="N96" s="38">
        <v>20</v>
      </c>
      <c r="O96" s="39">
        <v>16</v>
      </c>
      <c r="P96" s="2" t="s">
        <v>38</v>
      </c>
    </row>
    <row r="97" spans="1:16" s="2" customFormat="1" ht="13.5" customHeight="1">
      <c r="A97" s="34" t="s">
        <v>269</v>
      </c>
      <c r="B97" s="34" t="s">
        <v>33</v>
      </c>
      <c r="C97" s="34" t="s">
        <v>239</v>
      </c>
      <c r="D97" s="2" t="s">
        <v>270</v>
      </c>
      <c r="E97" s="35" t="s">
        <v>271</v>
      </c>
      <c r="F97" s="34" t="s">
        <v>1</v>
      </c>
      <c r="G97" s="36">
        <v>44.826999999999998</v>
      </c>
      <c r="H97" s="36"/>
      <c r="I97" s="36"/>
      <c r="J97" s="37">
        <v>0</v>
      </c>
      <c r="K97" s="36">
        <f t="shared" si="10"/>
        <v>0</v>
      </c>
      <c r="L97" s="37">
        <v>0</v>
      </c>
      <c r="M97" s="36">
        <f t="shared" si="11"/>
        <v>0</v>
      </c>
      <c r="N97" s="38">
        <v>20</v>
      </c>
      <c r="O97" s="39">
        <v>16</v>
      </c>
      <c r="P97" s="2" t="s">
        <v>38</v>
      </c>
    </row>
    <row r="98" spans="1:16" s="12" customFormat="1" ht="12.75" customHeight="1">
      <c r="B98" s="16" t="s">
        <v>3</v>
      </c>
      <c r="D98" s="17" t="s">
        <v>272</v>
      </c>
      <c r="E98" s="17" t="s">
        <v>273</v>
      </c>
      <c r="I98" s="18"/>
      <c r="K98" s="18">
        <f>SUM(K99:K100)</f>
        <v>3.0811200000000001E-3</v>
      </c>
      <c r="M98" s="18">
        <f>SUM(M99:M100)</f>
        <v>0</v>
      </c>
      <c r="P98" s="17" t="s">
        <v>32</v>
      </c>
    </row>
    <row r="99" spans="1:16" s="2" customFormat="1" ht="24" customHeight="1">
      <c r="A99" s="34" t="s">
        <v>274</v>
      </c>
      <c r="B99" s="34" t="s">
        <v>33</v>
      </c>
      <c r="C99" s="34" t="s">
        <v>272</v>
      </c>
      <c r="D99" s="2" t="s">
        <v>275</v>
      </c>
      <c r="E99" s="35" t="s">
        <v>276</v>
      </c>
      <c r="F99" s="34" t="s">
        <v>37</v>
      </c>
      <c r="G99" s="36">
        <v>4.2</v>
      </c>
      <c r="H99" s="36"/>
      <c r="I99" s="36"/>
      <c r="J99" s="37">
        <v>3.6279999999999998E-4</v>
      </c>
      <c r="K99" s="36">
        <f>G99*J99</f>
        <v>1.5237600000000001E-3</v>
      </c>
      <c r="L99" s="37">
        <v>0</v>
      </c>
      <c r="M99" s="36">
        <f>G99*L99</f>
        <v>0</v>
      </c>
      <c r="N99" s="38">
        <v>20</v>
      </c>
      <c r="O99" s="39">
        <v>16</v>
      </c>
      <c r="P99" s="2" t="s">
        <v>38</v>
      </c>
    </row>
    <row r="100" spans="1:16" s="2" customFormat="1" ht="24" customHeight="1">
      <c r="A100" s="34" t="s">
        <v>277</v>
      </c>
      <c r="B100" s="34" t="s">
        <v>33</v>
      </c>
      <c r="C100" s="34" t="s">
        <v>272</v>
      </c>
      <c r="D100" s="2" t="s">
        <v>278</v>
      </c>
      <c r="E100" s="35" t="s">
        <v>279</v>
      </c>
      <c r="F100" s="34" t="s">
        <v>37</v>
      </c>
      <c r="G100" s="36">
        <v>3.6</v>
      </c>
      <c r="H100" s="36"/>
      <c r="I100" s="36"/>
      <c r="J100" s="37">
        <v>4.326E-4</v>
      </c>
      <c r="K100" s="36">
        <f>G100*J100</f>
        <v>1.55736E-3</v>
      </c>
      <c r="L100" s="37">
        <v>0</v>
      </c>
      <c r="M100" s="36">
        <f>G100*L100</f>
        <v>0</v>
      </c>
      <c r="N100" s="38">
        <v>20</v>
      </c>
      <c r="O100" s="39">
        <v>16</v>
      </c>
      <c r="P100" s="2" t="s">
        <v>38</v>
      </c>
    </row>
    <row r="101" spans="1:16" s="12" customFormat="1" ht="12.75" customHeight="1">
      <c r="B101" s="16" t="s">
        <v>3</v>
      </c>
      <c r="D101" s="17" t="s">
        <v>280</v>
      </c>
      <c r="E101" s="17" t="s">
        <v>281</v>
      </c>
      <c r="I101" s="18"/>
      <c r="K101" s="18">
        <f>K102</f>
        <v>1.2673246399999999E-2</v>
      </c>
      <c r="M101" s="18">
        <f>M102</f>
        <v>0</v>
      </c>
      <c r="P101" s="17" t="s">
        <v>32</v>
      </c>
    </row>
    <row r="102" spans="1:16" s="2" customFormat="1" ht="24" customHeight="1">
      <c r="A102" s="34" t="s">
        <v>282</v>
      </c>
      <c r="B102" s="34" t="s">
        <v>33</v>
      </c>
      <c r="C102" s="34" t="s">
        <v>280</v>
      </c>
      <c r="D102" s="2" t="s">
        <v>283</v>
      </c>
      <c r="E102" s="35" t="s">
        <v>284</v>
      </c>
      <c r="F102" s="34" t="s">
        <v>37</v>
      </c>
      <c r="G102" s="36">
        <v>61.07</v>
      </c>
      <c r="H102" s="36"/>
      <c r="I102" s="36"/>
      <c r="J102" s="37">
        <v>2.0751999999999999E-4</v>
      </c>
      <c r="K102" s="36">
        <f>G102*J102</f>
        <v>1.2673246399999999E-2</v>
      </c>
      <c r="L102" s="37">
        <v>0</v>
      </c>
      <c r="M102" s="36">
        <f>G102*L102</f>
        <v>0</v>
      </c>
      <c r="N102" s="38">
        <v>20</v>
      </c>
      <c r="O102" s="39">
        <v>16</v>
      </c>
      <c r="P102" s="2" t="s">
        <v>38</v>
      </c>
    </row>
    <row r="103" spans="1:16" s="12" customFormat="1" ht="12.75" customHeight="1">
      <c r="B103" s="13" t="s">
        <v>3</v>
      </c>
      <c r="D103" s="14" t="s">
        <v>109</v>
      </c>
      <c r="E103" s="14" t="s">
        <v>285</v>
      </c>
      <c r="I103" s="15"/>
      <c r="K103" s="15">
        <f>K104+K109</f>
        <v>0</v>
      </c>
      <c r="M103" s="15">
        <f>M104+M109</f>
        <v>0</v>
      </c>
      <c r="P103" s="14" t="s">
        <v>29</v>
      </c>
    </row>
    <row r="104" spans="1:16" s="12" customFormat="1" ht="12.75" customHeight="1">
      <c r="B104" s="16" t="s">
        <v>3</v>
      </c>
      <c r="D104" s="17" t="s">
        <v>286</v>
      </c>
      <c r="E104" s="17" t="s">
        <v>287</v>
      </c>
      <c r="I104" s="18"/>
      <c r="K104" s="18">
        <f>SUM(K105:K108)</f>
        <v>0</v>
      </c>
      <c r="M104" s="18">
        <f>SUM(M105:M108)</f>
        <v>0</v>
      </c>
      <c r="P104" s="17" t="s">
        <v>32</v>
      </c>
    </row>
    <row r="105" spans="1:16" s="2" customFormat="1" ht="24" customHeight="1">
      <c r="A105" s="34" t="s">
        <v>288</v>
      </c>
      <c r="B105" s="34" t="s">
        <v>33</v>
      </c>
      <c r="C105" s="34" t="s">
        <v>289</v>
      </c>
      <c r="D105" s="2" t="s">
        <v>290</v>
      </c>
      <c r="E105" s="35" t="s">
        <v>291</v>
      </c>
      <c r="F105" s="34" t="s">
        <v>70</v>
      </c>
      <c r="G105" s="36">
        <v>2</v>
      </c>
      <c r="H105" s="36"/>
      <c r="I105" s="36"/>
      <c r="J105" s="37">
        <v>0</v>
      </c>
      <c r="K105" s="36">
        <f>G105*J105</f>
        <v>0</v>
      </c>
      <c r="L105" s="37">
        <v>0</v>
      </c>
      <c r="M105" s="36">
        <f>G105*L105</f>
        <v>0</v>
      </c>
      <c r="N105" s="38">
        <v>20</v>
      </c>
      <c r="O105" s="39">
        <v>64</v>
      </c>
      <c r="P105" s="2" t="s">
        <v>38</v>
      </c>
    </row>
    <row r="106" spans="1:16" s="2" customFormat="1" ht="13.5" customHeight="1">
      <c r="A106" s="40" t="s">
        <v>292</v>
      </c>
      <c r="B106" s="40" t="s">
        <v>109</v>
      </c>
      <c r="C106" s="40" t="s">
        <v>110</v>
      </c>
      <c r="D106" s="41" t="s">
        <v>293</v>
      </c>
      <c r="E106" s="42" t="s">
        <v>294</v>
      </c>
      <c r="F106" s="40" t="s">
        <v>70</v>
      </c>
      <c r="G106" s="43">
        <v>2</v>
      </c>
      <c r="H106" s="43"/>
      <c r="I106" s="43"/>
      <c r="J106" s="44">
        <v>0</v>
      </c>
      <c r="K106" s="43">
        <f>G106*J106</f>
        <v>0</v>
      </c>
      <c r="L106" s="44">
        <v>0</v>
      </c>
      <c r="M106" s="43">
        <f>G106*L106</f>
        <v>0</v>
      </c>
      <c r="N106" s="45">
        <v>20</v>
      </c>
      <c r="O106" s="46">
        <v>256</v>
      </c>
      <c r="P106" s="41" t="s">
        <v>38</v>
      </c>
    </row>
    <row r="107" spans="1:16" s="2" customFormat="1" ht="13.5" customHeight="1">
      <c r="A107" s="34" t="s">
        <v>295</v>
      </c>
      <c r="B107" s="34" t="s">
        <v>33</v>
      </c>
      <c r="C107" s="34" t="s">
        <v>289</v>
      </c>
      <c r="D107" s="2" t="s">
        <v>296</v>
      </c>
      <c r="E107" s="35" t="s">
        <v>297</v>
      </c>
      <c r="F107" s="34" t="s">
        <v>70</v>
      </c>
      <c r="G107" s="36">
        <v>6</v>
      </c>
      <c r="H107" s="36"/>
      <c r="I107" s="36"/>
      <c r="J107" s="37">
        <v>0</v>
      </c>
      <c r="K107" s="36">
        <f>G107*J107</f>
        <v>0</v>
      </c>
      <c r="L107" s="37">
        <v>0</v>
      </c>
      <c r="M107" s="36">
        <f>G107*L107</f>
        <v>0</v>
      </c>
      <c r="N107" s="38">
        <v>20</v>
      </c>
      <c r="O107" s="39">
        <v>64</v>
      </c>
      <c r="P107" s="2" t="s">
        <v>38</v>
      </c>
    </row>
    <row r="108" spans="1:16" s="2" customFormat="1" ht="13.5" customHeight="1">
      <c r="A108" s="40" t="s">
        <v>298</v>
      </c>
      <c r="B108" s="40" t="s">
        <v>109</v>
      </c>
      <c r="C108" s="40" t="s">
        <v>110</v>
      </c>
      <c r="D108" s="41" t="s">
        <v>299</v>
      </c>
      <c r="E108" s="42" t="s">
        <v>300</v>
      </c>
      <c r="F108" s="40" t="s">
        <v>70</v>
      </c>
      <c r="G108" s="43">
        <v>6</v>
      </c>
      <c r="H108" s="43"/>
      <c r="I108" s="43"/>
      <c r="J108" s="44">
        <v>0</v>
      </c>
      <c r="K108" s="43">
        <f>G108*J108</f>
        <v>0</v>
      </c>
      <c r="L108" s="44">
        <v>0</v>
      </c>
      <c r="M108" s="43">
        <f>G108*L108</f>
        <v>0</v>
      </c>
      <c r="N108" s="45">
        <v>20</v>
      </c>
      <c r="O108" s="46">
        <v>256</v>
      </c>
      <c r="P108" s="41" t="s">
        <v>38</v>
      </c>
    </row>
    <row r="109" spans="1:16" s="12" customFormat="1" ht="12.75" customHeight="1">
      <c r="B109" s="16" t="s">
        <v>3</v>
      </c>
      <c r="D109" s="17" t="s">
        <v>301</v>
      </c>
      <c r="E109" s="17" t="s">
        <v>302</v>
      </c>
      <c r="I109" s="18"/>
      <c r="K109" s="18">
        <f>SUM(K110:K111)</f>
        <v>0</v>
      </c>
      <c r="M109" s="18">
        <f>SUM(M110:M111)</f>
        <v>0</v>
      </c>
      <c r="P109" s="17" t="s">
        <v>32</v>
      </c>
    </row>
    <row r="110" spans="1:16" s="2" customFormat="1" ht="13.5" customHeight="1">
      <c r="A110" s="34" t="s">
        <v>303</v>
      </c>
      <c r="B110" s="34" t="s">
        <v>33</v>
      </c>
      <c r="C110" s="34" t="s">
        <v>304</v>
      </c>
      <c r="D110" s="2" t="s">
        <v>305</v>
      </c>
      <c r="E110" s="35" t="s">
        <v>306</v>
      </c>
      <c r="F110" s="34" t="s">
        <v>70</v>
      </c>
      <c r="G110" s="36">
        <v>2</v>
      </c>
      <c r="H110" s="36"/>
      <c r="I110" s="36"/>
      <c r="J110" s="37">
        <v>0</v>
      </c>
      <c r="K110" s="36">
        <f>G110*J110</f>
        <v>0</v>
      </c>
      <c r="L110" s="37">
        <v>0</v>
      </c>
      <c r="M110" s="36">
        <f>G110*L110</f>
        <v>0</v>
      </c>
      <c r="N110" s="38">
        <v>20</v>
      </c>
      <c r="O110" s="39">
        <v>64</v>
      </c>
      <c r="P110" s="2" t="s">
        <v>38</v>
      </c>
    </row>
    <row r="111" spans="1:16" s="2" customFormat="1" ht="13.5" customHeight="1">
      <c r="A111" s="40" t="s">
        <v>307</v>
      </c>
      <c r="B111" s="40" t="s">
        <v>109</v>
      </c>
      <c r="C111" s="40" t="s">
        <v>110</v>
      </c>
      <c r="D111" s="41" t="s">
        <v>308</v>
      </c>
      <c r="E111" s="42" t="s">
        <v>309</v>
      </c>
      <c r="F111" s="40" t="s">
        <v>70</v>
      </c>
      <c r="G111" s="43">
        <v>2</v>
      </c>
      <c r="H111" s="43"/>
      <c r="I111" s="43"/>
      <c r="J111" s="44">
        <v>0</v>
      </c>
      <c r="K111" s="43">
        <f>G111*J111</f>
        <v>0</v>
      </c>
      <c r="L111" s="44">
        <v>0</v>
      </c>
      <c r="M111" s="43">
        <f>G111*L111</f>
        <v>0</v>
      </c>
      <c r="N111" s="45">
        <v>20</v>
      </c>
      <c r="O111" s="46">
        <v>256</v>
      </c>
      <c r="P111" s="41" t="s">
        <v>38</v>
      </c>
    </row>
    <row r="112" spans="1:16" s="19" customFormat="1" ht="12.75" customHeight="1">
      <c r="E112" s="20" t="s">
        <v>13</v>
      </c>
      <c r="I112" s="21"/>
      <c r="K112" s="21">
        <f>K14+K38+K103</f>
        <v>18.648400409600001</v>
      </c>
      <c r="M112" s="21">
        <f>M14+M38+M103</f>
        <v>27.435880000000001</v>
      </c>
    </row>
    <row r="113" spans="1:17" ht="28.5" customHeight="1"/>
    <row r="114" spans="1:17" ht="24.75" customHeight="1">
      <c r="A114" s="49" t="s">
        <v>313</v>
      </c>
      <c r="B114" s="49"/>
      <c r="C114" s="49"/>
      <c r="D114" s="47"/>
    </row>
    <row r="115" spans="1:17" ht="11.25" customHeight="1">
      <c r="A115" s="50" t="s">
        <v>314</v>
      </c>
      <c r="B115" s="50"/>
      <c r="C115" s="50"/>
      <c r="D115" s="47"/>
    </row>
    <row r="116" spans="1:17" ht="28.5" customHeight="1">
      <c r="A116" s="49" t="s">
        <v>315</v>
      </c>
      <c r="B116" s="49"/>
      <c r="C116" s="49"/>
      <c r="D116" s="47"/>
    </row>
    <row r="119" spans="1:17" ht="52.5" customHeight="1">
      <c r="A119" s="48" t="s">
        <v>312</v>
      </c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</row>
    <row r="122" spans="1:17" ht="11.25" customHeight="1">
      <c r="A122" s="51" t="s">
        <v>316</v>
      </c>
      <c r="B122" s="51"/>
      <c r="C122" s="51"/>
      <c r="D122" s="51"/>
      <c r="E122" s="51"/>
    </row>
  </sheetData>
  <mergeCells count="5">
    <mergeCell ref="A119:Q119"/>
    <mergeCell ref="A114:C114"/>
    <mergeCell ref="A115:C115"/>
    <mergeCell ref="A116:C116"/>
    <mergeCell ref="A122:E122"/>
  </mergeCells>
  <printOptions horizontalCentered="1"/>
  <pageMargins left="0.78740155696868896" right="0.78740155696868896" top="0.59055119752883911" bottom="0.59055119752883911" header="0" footer="0"/>
  <pageSetup paperSize="9" fitToHeight="99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Výkaz výmer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Jozef Ferjo</dc:creator>
  <cp:lastModifiedBy>a</cp:lastModifiedBy>
  <dcterms:created xsi:type="dcterms:W3CDTF">2016-12-02T13:27:49Z</dcterms:created>
  <dcterms:modified xsi:type="dcterms:W3CDTF">2017-10-24T10:19:09Z</dcterms:modified>
</cp:coreProperties>
</file>