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MESTO TV\OSVETLENIE ZS TV\"/>
    </mc:Choice>
  </mc:AlternateContent>
  <xr:revisionPtr revIDLastSave="0" documentId="8_{A36BEED5-9521-4F53-9482-39C0D5E8924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2. Krycí list rozpočtu - práce " sheetId="1" r:id="rId1"/>
    <sheet name="Rozpočet" sheetId="2" r:id="rId2"/>
  </sheets>
  <definedNames>
    <definedName name="_xlnm.Print_Titles" localSheetId="0">'2. Krycí list rozpočtu - práce 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1" i="2" l="1"/>
  <c r="G50" i="2"/>
  <c r="G21" i="2"/>
  <c r="G14" i="2"/>
  <c r="G13" i="2"/>
  <c r="G15" i="2" l="1"/>
  <c r="G41" i="2" l="1"/>
  <c r="G54" i="2"/>
  <c r="G19" i="2" l="1"/>
  <c r="G20" i="2"/>
  <c r="G35" i="2" l="1"/>
  <c r="G34" i="2"/>
  <c r="A49" i="2"/>
  <c r="G44" i="2"/>
  <c r="A50" i="2" l="1"/>
  <c r="A51" i="2" s="1"/>
  <c r="A53" i="2" s="1"/>
  <c r="A54" i="2" s="1"/>
  <c r="G43" i="2"/>
  <c r="G45" i="2"/>
  <c r="G46" i="2"/>
  <c r="G47" i="2"/>
  <c r="G49" i="2" l="1"/>
  <c r="G48" i="2" s="1"/>
  <c r="G33" i="2"/>
  <c r="G32" i="2"/>
  <c r="G8" i="2"/>
  <c r="G39" i="2"/>
  <c r="G38" i="2"/>
  <c r="G11" i="2"/>
  <c r="G53" i="2" l="1"/>
  <c r="G42" i="2"/>
  <c r="G40" i="2"/>
  <c r="G37" i="2"/>
  <c r="G36" i="2"/>
  <c r="G31" i="2"/>
  <c r="G30" i="2"/>
  <c r="G29" i="2"/>
  <c r="G28" i="2"/>
  <c r="G27" i="2"/>
  <c r="G26" i="2"/>
  <c r="G25" i="2"/>
  <c r="G24" i="2"/>
  <c r="G23" i="2"/>
  <c r="G22" i="2"/>
  <c r="G18" i="2"/>
  <c r="G17" i="2"/>
  <c r="G16" i="2"/>
  <c r="G12" i="2"/>
  <c r="G10" i="2"/>
  <c r="G9" i="2"/>
  <c r="E30" i="1" l="1"/>
  <c r="G52" i="2"/>
  <c r="G7" i="2"/>
  <c r="E26" i="1" s="1"/>
  <c r="E29" i="1" s="1"/>
  <c r="R32" i="1" s="1"/>
  <c r="R33" i="1" s="1"/>
  <c r="R35" i="1" s="1"/>
  <c r="G55" i="2" l="1"/>
</calcChain>
</file>

<file path=xl/sharedStrings.xml><?xml version="1.0" encoding="utf-8"?>
<sst xmlns="http://schemas.openxmlformats.org/spreadsheetml/2006/main" count="239" uniqueCount="183">
  <si>
    <t>KRYCÍ LIST ROZPOČTU</t>
  </si>
  <si>
    <t>Názov stavby</t>
  </si>
  <si>
    <t>JKSO</t>
  </si>
  <si>
    <t>Názov objektu</t>
  </si>
  <si>
    <t>EČO</t>
  </si>
  <si>
    <t xml:space="preserve">   </t>
  </si>
  <si>
    <t>Miesto</t>
  </si>
  <si>
    <t>IČO</t>
  </si>
  <si>
    <t>IČ DPH</t>
  </si>
  <si>
    <t>Objednávateľ</t>
  </si>
  <si>
    <t>Projektant</t>
  </si>
  <si>
    <t>Zhotoviteľ</t>
  </si>
  <si>
    <t>Spracoval</t>
  </si>
  <si>
    <t>Rozpočet číslo</t>
  </si>
  <si>
    <t>Dňa</t>
  </si>
  <si>
    <t>CPV</t>
  </si>
  <si>
    <t>CPA</t>
  </si>
  <si>
    <t xml:space="preserve">                Merné a účelové jednotky</t>
  </si>
  <si>
    <t xml:space="preserve">            Počet</t>
  </si>
  <si>
    <t xml:space="preserve">    Náklady / 1 m.j.</t>
  </si>
  <si>
    <t xml:space="preserve">             Počet</t>
  </si>
  <si>
    <t xml:space="preserve">     Náklady / 1 m.j.</t>
  </si>
  <si>
    <t xml:space="preserve">                Počet</t>
  </si>
  <si>
    <t xml:space="preserve">        Náklady / 1 m.j.</t>
  </si>
  <si>
    <t xml:space="preserve">                Rozpočtové náklady v</t>
  </si>
  <si>
    <t>EUR</t>
  </si>
  <si>
    <t>A</t>
  </si>
  <si>
    <t>Základné rozp. náklady</t>
  </si>
  <si>
    <t>B</t>
  </si>
  <si>
    <t>Doplnkové náklady</t>
  </si>
  <si>
    <t>C</t>
  </si>
  <si>
    <t>Vedľajšie rozpočtové náklady</t>
  </si>
  <si>
    <t>1</t>
  </si>
  <si>
    <t>HSV</t>
  </si>
  <si>
    <t>Dodávky</t>
  </si>
  <si>
    <t>9</t>
  </si>
  <si>
    <t>Práce nadčas</t>
  </si>
  <si>
    <t>14</t>
  </si>
  <si>
    <t xml:space="preserve">Zariad. staveniska   </t>
  </si>
  <si>
    <t>2</t>
  </si>
  <si>
    <t>Montáž</t>
  </si>
  <si>
    <t>10</t>
  </si>
  <si>
    <t>Bez pevnej podl.</t>
  </si>
  <si>
    <t>15</t>
  </si>
  <si>
    <t xml:space="preserve">Mimostav. doprava   </t>
  </si>
  <si>
    <t>3</t>
  </si>
  <si>
    <t>PSV</t>
  </si>
  <si>
    <t>11</t>
  </si>
  <si>
    <t>Kultúrna pamiatka</t>
  </si>
  <si>
    <t>16</t>
  </si>
  <si>
    <t xml:space="preserve">Územné vplyvy   </t>
  </si>
  <si>
    <t>4</t>
  </si>
  <si>
    <t>12</t>
  </si>
  <si>
    <t>17</t>
  </si>
  <si>
    <t xml:space="preserve">Prevádzkové vplyvy   </t>
  </si>
  <si>
    <t>5</t>
  </si>
  <si>
    <t>"M"</t>
  </si>
  <si>
    <t>18</t>
  </si>
  <si>
    <t xml:space="preserve">Ostatné   </t>
  </si>
  <si>
    <t>6</t>
  </si>
  <si>
    <t>19</t>
  </si>
  <si>
    <t>VRN z rozpočtu</t>
  </si>
  <si>
    <t>7</t>
  </si>
  <si>
    <t>Nosný m.</t>
  </si>
  <si>
    <t>8</t>
  </si>
  <si>
    <t>ZRN (r. 1-7)</t>
  </si>
  <si>
    <t>13</t>
  </si>
  <si>
    <t>DN (r. 9-12)</t>
  </si>
  <si>
    <t>20</t>
  </si>
  <si>
    <t>VRN (r. 14-19)</t>
  </si>
  <si>
    <t>21</t>
  </si>
  <si>
    <t>HZS</t>
  </si>
  <si>
    <t>22</t>
  </si>
  <si>
    <t>Kompl. činnosť</t>
  </si>
  <si>
    <t>23</t>
  </si>
  <si>
    <t>Ostatné náklady</t>
  </si>
  <si>
    <t>D</t>
  </si>
  <si>
    <t>Celkové náklady</t>
  </si>
  <si>
    <t>24</t>
  </si>
  <si>
    <t>Súčet 8, 13, 20-23</t>
  </si>
  <si>
    <t>Dátum a podpis</t>
  </si>
  <si>
    <t>Pečiatka</t>
  </si>
  <si>
    <t>25</t>
  </si>
  <si>
    <t>DPH</t>
  </si>
  <si>
    <t>% z</t>
  </si>
  <si>
    <t>26</t>
  </si>
  <si>
    <t>Cena s DPH (r. 24-25)</t>
  </si>
  <si>
    <t>E</t>
  </si>
  <si>
    <t>Prípočty a odpočty</t>
  </si>
  <si>
    <t>27</t>
  </si>
  <si>
    <t>Dodávky zadávateľa</t>
  </si>
  <si>
    <t>28</t>
  </si>
  <si>
    <t>Kĺzavá doložka</t>
  </si>
  <si>
    <t>29</t>
  </si>
  <si>
    <t>Zvýhodnenie + -</t>
  </si>
  <si>
    <t>ELI</t>
  </si>
  <si>
    <t>Objekt:   ELI</t>
  </si>
  <si>
    <r>
      <rPr>
        <sz val="8.5"/>
        <rFont val="Arial"/>
        <family val="2"/>
      </rPr>
      <t>Objednávateľ:</t>
    </r>
  </si>
  <si>
    <t xml:space="preserve">Zhotoviteľ:  </t>
  </si>
  <si>
    <r>
      <rPr>
        <sz val="7.5"/>
        <rFont val="Arial"/>
        <family val="2"/>
      </rPr>
      <t>Č.</t>
    </r>
  </si>
  <si>
    <r>
      <rPr>
        <sz val="7.5"/>
        <rFont val="Arial"/>
        <family val="2"/>
      </rPr>
      <t>Kód položky</t>
    </r>
  </si>
  <si>
    <r>
      <rPr>
        <sz val="7.5"/>
        <rFont val="Arial"/>
        <family val="2"/>
      </rPr>
      <t>Popis</t>
    </r>
  </si>
  <si>
    <r>
      <rPr>
        <sz val="7.5"/>
        <rFont val="Arial"/>
        <family val="2"/>
      </rPr>
      <t>MJ</t>
    </r>
  </si>
  <si>
    <r>
      <rPr>
        <sz val="7.5"/>
        <rFont val="Arial"/>
        <family val="2"/>
      </rPr>
      <t>Množstvo celkom</t>
    </r>
  </si>
  <si>
    <r>
      <rPr>
        <sz val="7.5"/>
        <rFont val="Arial"/>
        <family val="2"/>
      </rPr>
      <t>Cena jednotková</t>
    </r>
  </si>
  <si>
    <r>
      <rPr>
        <sz val="7.5"/>
        <rFont val="Arial"/>
        <family val="2"/>
      </rPr>
      <t>Cena celkom</t>
    </r>
  </si>
  <si>
    <r>
      <rPr>
        <sz val="7.5"/>
        <rFont val="Arial"/>
        <family val="2"/>
      </rPr>
      <t>ks</t>
    </r>
  </si>
  <si>
    <r>
      <rPr>
        <sz val="7.5"/>
        <rFont val="Arial"/>
        <family val="2"/>
      </rPr>
      <t>m</t>
    </r>
  </si>
  <si>
    <r>
      <rPr>
        <b/>
        <sz val="9"/>
        <rFont val="Arial"/>
        <family val="2"/>
      </rPr>
      <t>21-M</t>
    </r>
  </si>
  <si>
    <r>
      <rPr>
        <b/>
        <sz val="9"/>
        <rFont val="Arial"/>
        <family val="2"/>
      </rPr>
      <t>Elektromontáže</t>
    </r>
  </si>
  <si>
    <r>
      <rPr>
        <i/>
        <sz val="7.5"/>
        <rFont val="Arial"/>
        <family val="2"/>
      </rPr>
      <t>ks</t>
    </r>
  </si>
  <si>
    <r>
      <rPr>
        <sz val="7.5"/>
        <rFont val="Arial"/>
        <family val="2"/>
      </rPr>
      <t>Krabicová rozvodka z lisovaného izolantu vrátane ukončenia káblov a zapojenia vodičov typ 6454-30 do 10</t>
    </r>
  </si>
  <si>
    <r>
      <rPr>
        <sz val="7.5"/>
        <rFont val="Arial"/>
        <family val="2"/>
      </rPr>
      <t>Káblový žľab Mars, pozink. vrátane príslušenstva, 125/50 mm bez veka vrátane podpery</t>
    </r>
  </si>
  <si>
    <r>
      <rPr>
        <i/>
        <sz val="7.5"/>
        <rFont val="Arial"/>
        <family val="2"/>
        <charset val="238"/>
      </rPr>
      <t>345KDS/KDSO
100H60</t>
    </r>
  </si>
  <si>
    <r>
      <rPr>
        <i/>
        <sz val="7.5"/>
        <rFont val="Arial"/>
        <family val="2"/>
      </rPr>
      <t>Žlab káblový drôtený 100x60 mm</t>
    </r>
  </si>
  <si>
    <r>
      <rPr>
        <i/>
        <sz val="7.5"/>
        <rFont val="Arial"/>
        <family val="2"/>
      </rPr>
      <t>m</t>
    </r>
  </si>
  <si>
    <r>
      <rPr>
        <sz val="7.5"/>
        <rFont val="Arial"/>
        <family val="2"/>
      </rPr>
      <t>Sériový spínač (prepínač) -  radenie 5, nástenný pre prostredie obyčajné alebo vlhké vrátane zapojenia</t>
    </r>
  </si>
  <si>
    <r>
      <rPr>
        <sz val="7.5"/>
        <rFont val="Arial"/>
        <family val="2"/>
      </rPr>
      <t>Uzemňovacie vedenie na povrchu FeZn drôt zvodový O 8-10</t>
    </r>
  </si>
  <si>
    <r>
      <rPr>
        <i/>
        <sz val="7.5"/>
        <rFont val="Arial"/>
        <family val="2"/>
      </rPr>
      <t>Drôt bleskozvodový FeZn, d 8 mm</t>
    </r>
  </si>
  <si>
    <r>
      <rPr>
        <i/>
        <sz val="7.5"/>
        <rFont val="Arial"/>
        <family val="2"/>
      </rPr>
      <t>kg</t>
    </r>
  </si>
  <si>
    <r>
      <rPr>
        <sz val="7.5"/>
        <rFont val="Arial"/>
        <family val="2"/>
      </rPr>
      <t>Uzemňovacie vedenie na povrchu FeZn páska uzemňovacia do 120 mm2</t>
    </r>
  </si>
  <si>
    <r>
      <rPr>
        <i/>
        <sz val="7.5"/>
        <rFont val="Arial"/>
        <family val="2"/>
      </rPr>
      <t>Pásovina uzemňovacia FeZn 30 x 4 mm</t>
    </r>
  </si>
  <si>
    <r>
      <rPr>
        <sz val="7.5"/>
        <rFont val="Arial"/>
        <family val="2"/>
      </rPr>
      <t>Ekvipotenciálna svorkovnica EPS 2 v krabici KO 125 E</t>
    </r>
  </si>
  <si>
    <r>
      <rPr>
        <i/>
        <sz val="7.5"/>
        <rFont val="Arial"/>
        <family val="2"/>
      </rPr>
      <t>Svorkovnica ekvipotencionálna EPS 2, KOPOS</t>
    </r>
  </si>
  <si>
    <t>210PC</t>
  </si>
  <si>
    <t>358PC</t>
  </si>
  <si>
    <t>357PCRH</t>
  </si>
  <si>
    <r>
      <rPr>
        <sz val="7.5"/>
        <rFont val="Arial"/>
        <family val="2"/>
      </rPr>
      <t>Vypnutie vedenia, vyskúšanie, opätovné zapnutie</t>
    </r>
  </si>
  <si>
    <r>
      <rPr>
        <sz val="7.5"/>
        <rFont val="Arial"/>
        <family val="2"/>
      </rPr>
      <t>Presun hmôt pre montáž silnoprúdových rozvodov a zariadení v stavbe (objekte) výšky nad 7 do 24 m</t>
    </r>
  </si>
  <si>
    <t xml:space="preserve">95-M             </t>
  </si>
  <si>
    <t xml:space="preserve">Revízie   </t>
  </si>
  <si>
    <t>Celkom</t>
  </si>
  <si>
    <t>Stavba:   Osvetlenie ľadovej plochy Zimný štadión Trebišov</t>
  </si>
  <si>
    <t>PC</t>
  </si>
  <si>
    <t>Krabica rozvodná PVC, 7x svorka do 2,5, 5x vývodka pg13,5</t>
  </si>
  <si>
    <t>Ovládací modul DALI min. 5 scén, +/-, off</t>
  </si>
  <si>
    <t>Montáž plastovej rozvodnice do váhy 200 kg</t>
  </si>
  <si>
    <t>Dozbrojenie ističa B63/3 do rozvádzača RM</t>
  </si>
  <si>
    <t>Istič B65/3</t>
  </si>
  <si>
    <t>kg</t>
  </si>
  <si>
    <t>Vybúranie otvorov v tehlovom murive s plochou do 0,0225 m2 hrúbky do 300 mm</t>
  </si>
  <si>
    <t>Ukončenie vodičov v rozvádzač. vrátane zapojenia a vodičovej koncovky do 2.5 mm2</t>
  </si>
  <si>
    <t>Ukončenie celoplastových káblov zmrašť. záklopkou alebo páskou do 5 x 4 mm2</t>
  </si>
  <si>
    <t>PRÁCE A DODÁVKY INÉ</t>
  </si>
  <si>
    <t xml:space="preserve">01022-251    </t>
  </si>
  <si>
    <t xml:space="preserve">deň     </t>
  </si>
  <si>
    <t>01-M</t>
  </si>
  <si>
    <t xml:space="preserve">Nastavenie ovladacích prvkov                                                                                            </t>
  </si>
  <si>
    <t xml:space="preserve">hod     </t>
  </si>
  <si>
    <t xml:space="preserve">Skúšobná prevádzka technologického zariadenia                                                                           </t>
  </si>
  <si>
    <t xml:space="preserve">Zoznámenie užívateľa s obsluhou zariadenia                                                                              </t>
  </si>
  <si>
    <t xml:space="preserve">Drobné elektroinštalačné práce                                                                                          </t>
  </si>
  <si>
    <t xml:space="preserve">21329-1000   </t>
  </si>
  <si>
    <t xml:space="preserve">Spracovanie východiskovej revízie a vypracovanie správy                                                                 </t>
  </si>
  <si>
    <t xml:space="preserve">213290090   </t>
  </si>
  <si>
    <t xml:space="preserve">213290100   </t>
  </si>
  <si>
    <t xml:space="preserve">213290110   </t>
  </si>
  <si>
    <t xml:space="preserve">213290150   </t>
  </si>
  <si>
    <t>Naprogramovanie scén do riadiacej jednotky</t>
  </si>
  <si>
    <t>Kábel bezhalogénový, medený uložený pevne N2XH-J 5x16</t>
  </si>
  <si>
    <t>Kábel medený bezhalogenový N2XH-J 5x16</t>
  </si>
  <si>
    <t>Kábel bezhalogénový, medený uložený pevne N2XH-J 5x2,5</t>
  </si>
  <si>
    <t>Kábel medený bezhalogenový N2XH-J 5x2,5</t>
  </si>
  <si>
    <t>Kábel bezhalogénový, medený uložený pevne N2XH-J 2x1,5</t>
  </si>
  <si>
    <t>Kábel medený bezhalogenový N2XH-J 2x1,5</t>
  </si>
  <si>
    <t>Zapojenie svietidla IP44, stropného - nástenného LED</t>
  </si>
  <si>
    <t>Montáž svietidla na rampu vo výške 11,5m</t>
  </si>
  <si>
    <t>Rozvádzač RO podľa PD</t>
  </si>
  <si>
    <t>Kontrolné svetlometrické meranie, vystavenie protokolu</t>
  </si>
  <si>
    <t xml:space="preserve">Stožiarová plošina nosnosť 1300 kg, výška 11,500 m (optimálne dve plošiny)                                                                     </t>
  </si>
  <si>
    <t>Protipožiarný prestup v tehlovom murive s plochou do 0,0225 m2 hrúbky do 300 mm</t>
  </si>
  <si>
    <t>m2</t>
  </si>
  <si>
    <t>Otvorenie a zatvorenie jestvujúcej káblovej trasy</t>
  </si>
  <si>
    <t>Káblový žľab Mars, pozink. vrátane príslušenstva, 65/35 mm bez veka vrátane podpery</t>
  </si>
  <si>
    <t>Žlab káblový plechový 62x35x1,2 - rampa</t>
  </si>
  <si>
    <t>DALI predradník, 2x na jedno svetlo</t>
  </si>
  <si>
    <t>Servisný paket</t>
  </si>
  <si>
    <t>balík</t>
  </si>
  <si>
    <t>Ročná údržba</t>
  </si>
  <si>
    <t>rokov</t>
  </si>
  <si>
    <t>Miesto: ZŠ Trebišov</t>
  </si>
  <si>
    <t>Osvetlenie ľadovej plochy Zimný štadión Trebišov</t>
  </si>
  <si>
    <t>Svietidlo celokovové so skleneným difúzorom. Sklenený difúzor so skúškou HST.
Svetlo z LED zdrojov usmernené optickým systémom ALU reflektorov.
LED zdroje, LED predradníky vymeniteľné a nezávislé na jednom dodávateľovi. Farba čipov 4000-6000K, Svetelný tok zdroja je 38.000 lm, príkon svietidla 254W.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</si>
</sst>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%;\-0.00%"/>
    <numFmt numFmtId="165" formatCode="#,##0.000"/>
    <numFmt numFmtId="166" formatCode="0.000"/>
    <numFmt numFmtId="167" formatCode="#,##0.00_ ;\-#,##0.00\ "/>
    <numFmt numFmtId="168" formatCode="_-* #,##0\ &quot;Sk&quot;_-;\-* #,##0\ &quot;Sk&quot;_-;_-* &quot;-&quot;\ &quot;Sk&quot;_-;_-@_-"/>
    <numFmt numFmtId="169" formatCode="#,##0&quot; Sk&quot;;[Red]&quot;-&quot;#,##0&quot; Sk&quot;"/>
  </numFmts>
  <fonts count="37">
    <font>
      <sz val="8"/>
      <name val="MS Sans Serif"/>
      <charset val="1"/>
    </font>
    <font>
      <b/>
      <sz val="18"/>
      <color indexed="10"/>
      <name val="Arial CE"/>
      <charset val="238"/>
    </font>
    <font>
      <sz val="8"/>
      <name val="Arial"/>
      <charset val="238"/>
    </font>
    <font>
      <b/>
      <sz val="8"/>
      <name val="Arial CE"/>
      <charset val="238"/>
    </font>
    <font>
      <sz val="8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b/>
      <sz val="8"/>
      <name val="Arial CE"/>
      <family val="2"/>
      <charset val="238"/>
    </font>
    <font>
      <b/>
      <sz val="8.5"/>
      <name val="Arial"/>
      <family val="2"/>
    </font>
    <font>
      <sz val="8.5"/>
      <name val="Arial"/>
      <family val="2"/>
      <charset val="238"/>
    </font>
    <font>
      <sz val="8.5"/>
      <name val="Arial"/>
      <family val="2"/>
    </font>
    <font>
      <sz val="7.5"/>
      <name val="Arial"/>
      <family val="2"/>
      <charset val="238"/>
    </font>
    <font>
      <sz val="7.5"/>
      <name val="Arial"/>
      <family val="2"/>
    </font>
    <font>
      <b/>
      <sz val="10.5"/>
      <name val="Arial"/>
      <family val="2"/>
      <charset val="238"/>
    </font>
    <font>
      <b/>
      <sz val="10.5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  <charset val="238"/>
    </font>
    <font>
      <b/>
      <sz val="9"/>
      <name val="Arial"/>
      <family val="2"/>
    </font>
    <font>
      <sz val="7.5"/>
      <color rgb="FF000000"/>
      <name val="Arial"/>
      <family val="2"/>
    </font>
    <font>
      <sz val="7.5"/>
      <color rgb="FF000000"/>
      <name val="Arial"/>
      <family val="2"/>
      <charset val="238"/>
    </font>
    <font>
      <i/>
      <sz val="7.5"/>
      <color rgb="FF000000"/>
      <name val="Arial"/>
      <family val="2"/>
    </font>
    <font>
      <i/>
      <sz val="7.5"/>
      <color rgb="FF000000"/>
      <name val="Arial"/>
      <family val="2"/>
      <charset val="238"/>
    </font>
    <font>
      <i/>
      <sz val="7.5"/>
      <name val="Arial"/>
      <family val="2"/>
    </font>
    <font>
      <i/>
      <sz val="7.5"/>
      <name val="Arial"/>
      <family val="2"/>
      <charset val="238"/>
    </font>
    <font>
      <sz val="10"/>
      <name val="Arial"/>
      <charset val="238"/>
    </font>
    <font>
      <b/>
      <sz val="7"/>
      <name val="Letter Gothic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1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</fills>
  <borders count="6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 applyAlignment="0">
      <alignment vertical="top"/>
      <protection locked="0"/>
    </xf>
    <xf numFmtId="0" fontId="30" fillId="0" borderId="0"/>
    <xf numFmtId="0" fontId="31" fillId="0" borderId="59">
      <alignment vertical="center"/>
    </xf>
    <xf numFmtId="0" fontId="31" fillId="0" borderId="59" applyFont="0" applyFill="0" applyBorder="0">
      <alignment vertical="center"/>
    </xf>
    <xf numFmtId="169" fontId="31" fillId="0" borderId="59"/>
    <xf numFmtId="0" fontId="31" fillId="0" borderId="59" applyFont="0" applyFill="0"/>
    <xf numFmtId="168" fontId="6" fillId="0" borderId="0" applyFont="0" applyFill="0" applyBorder="0" applyAlignment="0" applyProtection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3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3" fillId="6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8" borderId="0" applyNumberFormat="0" applyBorder="0" applyAlignment="0" applyProtection="0"/>
    <xf numFmtId="0" fontId="33" fillId="6" borderId="0" applyNumberFormat="0" applyBorder="0" applyAlignment="0" applyProtection="0"/>
    <xf numFmtId="0" fontId="33" fillId="3" borderId="0" applyNumberFormat="0" applyBorder="0" applyAlignment="0" applyProtection="0"/>
    <xf numFmtId="0" fontId="34" fillId="0" borderId="60" applyNumberFormat="0" applyFill="0" applyAlignment="0" applyProtection="0"/>
    <xf numFmtId="0" fontId="6" fillId="0" borderId="0"/>
    <xf numFmtId="0" fontId="35" fillId="0" borderId="0" applyNumberFormat="0" applyFill="0" applyBorder="0" applyAlignment="0" applyProtection="0"/>
    <xf numFmtId="0" fontId="6" fillId="0" borderId="0"/>
    <xf numFmtId="0" fontId="31" fillId="0" borderId="61" applyBorder="0">
      <alignment vertical="center"/>
    </xf>
    <xf numFmtId="0" fontId="36" fillId="0" borderId="0" applyNumberFormat="0" applyFill="0" applyBorder="0" applyAlignment="0" applyProtection="0"/>
    <xf numFmtId="0" fontId="31" fillId="0" borderId="61">
      <alignment vertical="center"/>
    </xf>
  </cellStyleXfs>
  <cellXfs count="208">
    <xf numFmtId="0" fontId="0" fillId="0" borderId="0" xfId="0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0" fontId="0" fillId="0" borderId="0" xfId="0" applyAlignment="1">
      <alignment horizontal="left" vertical="top"/>
      <protection locked="0"/>
    </xf>
    <xf numFmtId="0" fontId="0" fillId="0" borderId="1" xfId="0" applyFont="1" applyBorder="1" applyAlignment="1" applyProtection="1">
      <alignment horizontal="left"/>
    </xf>
    <xf numFmtId="0" fontId="0" fillId="0" borderId="2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left"/>
    </xf>
    <xf numFmtId="0" fontId="0" fillId="0" borderId="4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8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left" vertical="center"/>
    </xf>
    <xf numFmtId="0" fontId="2" fillId="0" borderId="5" xfId="0" applyFont="1" applyBorder="1" applyAlignment="1" applyProtection="1">
      <alignment horizontal="left" vertical="center"/>
    </xf>
    <xf numFmtId="0" fontId="4" fillId="0" borderId="11" xfId="0" applyFont="1" applyBorder="1" applyAlignment="1" applyProtection="1">
      <alignment horizontal="left" vertical="center"/>
    </xf>
    <xf numFmtId="0" fontId="2" fillId="0" borderId="12" xfId="0" applyFont="1" applyBorder="1" applyAlignment="1" applyProtection="1">
      <alignment horizontal="left" vertical="center"/>
    </xf>
    <xf numFmtId="0" fontId="4" fillId="0" borderId="13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4" fillId="0" borderId="15" xfId="0" applyFont="1" applyBorder="1" applyAlignment="1" applyProtection="1">
      <alignment horizontal="left" vertical="center"/>
    </xf>
    <xf numFmtId="0" fontId="4" fillId="0" borderId="16" xfId="0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top"/>
    </xf>
    <xf numFmtId="0" fontId="2" fillId="0" borderId="0" xfId="0" applyFont="1" applyAlignment="1" applyProtection="1">
      <alignment horizontal="left" vertical="top"/>
    </xf>
    <xf numFmtId="0" fontId="4" fillId="0" borderId="15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top"/>
    </xf>
    <xf numFmtId="0" fontId="4" fillId="0" borderId="0" xfId="0" applyFont="1" applyAlignment="1" applyProtection="1">
      <alignment horizontal="left" vertical="top"/>
    </xf>
    <xf numFmtId="0" fontId="4" fillId="0" borderId="0" xfId="0" applyFont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7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2" fillId="0" borderId="19" xfId="0" applyFont="1" applyBorder="1" applyAlignment="1" applyProtection="1">
      <alignment horizontal="left" vertical="center"/>
    </xf>
    <xf numFmtId="0" fontId="5" fillId="0" borderId="19" xfId="0" applyFont="1" applyBorder="1" applyAlignment="1" applyProtection="1">
      <alignment horizontal="left" vertical="center"/>
    </xf>
    <xf numFmtId="0" fontId="2" fillId="0" borderId="20" xfId="0" applyFont="1" applyBorder="1" applyAlignment="1" applyProtection="1">
      <alignment horizontal="left" vertical="center"/>
    </xf>
    <xf numFmtId="0" fontId="2" fillId="0" borderId="21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horizontal="left" vertical="center"/>
    </xf>
    <xf numFmtId="0" fontId="2" fillId="0" borderId="23" xfId="0" applyFont="1" applyBorder="1" applyAlignment="1" applyProtection="1">
      <alignment horizontal="left" vertical="center"/>
    </xf>
    <xf numFmtId="0" fontId="2" fillId="0" borderId="24" xfId="0" applyFont="1" applyBorder="1" applyAlignment="1" applyProtection="1">
      <alignment horizontal="left" vertical="center"/>
    </xf>
    <xf numFmtId="0" fontId="2" fillId="0" borderId="25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left" vertical="center"/>
    </xf>
    <xf numFmtId="37" fontId="0" fillId="0" borderId="27" xfId="0" applyNumberFormat="1" applyFont="1" applyBorder="1" applyAlignment="1" applyProtection="1">
      <alignment horizontal="right" vertical="center"/>
    </xf>
    <xf numFmtId="37" fontId="0" fillId="0" borderId="28" xfId="0" applyNumberFormat="1" applyFont="1" applyBorder="1" applyAlignment="1" applyProtection="1">
      <alignment horizontal="right" vertical="center"/>
    </xf>
    <xf numFmtId="37" fontId="6" fillId="0" borderId="29" xfId="0" applyNumberFormat="1" applyFont="1" applyBorder="1" applyAlignment="1" applyProtection="1">
      <alignment horizontal="right" vertical="center"/>
    </xf>
    <xf numFmtId="39" fontId="6" fillId="0" borderId="30" xfId="0" applyNumberFormat="1" applyFont="1" applyBorder="1" applyAlignment="1" applyProtection="1">
      <alignment horizontal="right" vertical="center"/>
    </xf>
    <xf numFmtId="37" fontId="0" fillId="0" borderId="29" xfId="0" applyNumberFormat="1" applyFont="1" applyBorder="1" applyAlignment="1" applyProtection="1">
      <alignment horizontal="right" vertical="center"/>
    </xf>
    <xf numFmtId="37" fontId="0" fillId="0" borderId="30" xfId="0" applyNumberFormat="1" applyFont="1" applyBorder="1" applyAlignment="1" applyProtection="1">
      <alignment horizontal="right" vertical="center"/>
    </xf>
    <xf numFmtId="37" fontId="6" fillId="0" borderId="28" xfId="0" applyNumberFormat="1" applyFont="1" applyBorder="1" applyAlignment="1" applyProtection="1">
      <alignment horizontal="right" vertical="center"/>
    </xf>
    <xf numFmtId="37" fontId="0" fillId="0" borderId="7" xfId="0" applyNumberFormat="1" applyFont="1" applyBorder="1" applyAlignment="1" applyProtection="1">
      <alignment horizontal="right" vertical="center"/>
    </xf>
    <xf numFmtId="39" fontId="6" fillId="0" borderId="28" xfId="0" applyNumberFormat="1" applyFont="1" applyBorder="1" applyAlignment="1" applyProtection="1">
      <alignment horizontal="right" vertical="center"/>
    </xf>
    <xf numFmtId="37" fontId="0" fillId="0" borderId="31" xfId="0" applyNumberFormat="1" applyFont="1" applyBorder="1" applyAlignment="1" applyProtection="1">
      <alignment horizontal="right" vertical="center"/>
    </xf>
    <xf numFmtId="0" fontId="5" fillId="0" borderId="19" xfId="0" applyFont="1" applyBorder="1" applyAlignment="1" applyProtection="1">
      <alignment horizontal="left" vertical="center" wrapText="1"/>
    </xf>
    <xf numFmtId="0" fontId="7" fillId="0" borderId="21" xfId="0" applyFont="1" applyBorder="1" applyAlignment="1" applyProtection="1">
      <alignment horizontal="left" vertical="center"/>
    </xf>
    <xf numFmtId="0" fontId="7" fillId="0" borderId="23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2" xfId="0" applyFont="1" applyBorder="1" applyAlignment="1" applyProtection="1">
      <alignment horizontal="left" vertical="center"/>
    </xf>
    <xf numFmtId="0" fontId="5" fillId="0" borderId="26" xfId="0" applyFont="1" applyBorder="1" applyAlignment="1" applyProtection="1">
      <alignment horizontal="left" vertical="center"/>
    </xf>
    <xf numFmtId="0" fontId="5" fillId="0" borderId="23" xfId="0" applyFont="1" applyBorder="1" applyAlignment="1" applyProtection="1">
      <alignment horizontal="left" vertical="center"/>
    </xf>
    <xf numFmtId="0" fontId="5" fillId="0" borderId="25" xfId="0" applyFont="1" applyBorder="1" applyAlignment="1" applyProtection="1">
      <alignment horizontal="left" vertical="center"/>
    </xf>
    <xf numFmtId="0" fontId="2" fillId="0" borderId="32" xfId="0" applyFont="1" applyBorder="1" applyAlignment="1" applyProtection="1">
      <alignment horizontal="center" vertical="center"/>
    </xf>
    <xf numFmtId="0" fontId="8" fillId="0" borderId="33" xfId="0" applyFont="1" applyBorder="1" applyAlignment="1" applyProtection="1">
      <alignment horizontal="left" vertical="center"/>
    </xf>
    <xf numFmtId="0" fontId="2" fillId="0" borderId="34" xfId="0" applyFont="1" applyBorder="1" applyAlignment="1" applyProtection="1">
      <alignment horizontal="left" vertical="center"/>
    </xf>
    <xf numFmtId="0" fontId="2" fillId="0" borderId="35" xfId="0" applyFont="1" applyBorder="1" applyAlignment="1" applyProtection="1">
      <alignment horizontal="left" vertical="center"/>
    </xf>
    <xf numFmtId="39" fontId="6" fillId="0" borderId="36" xfId="0" applyNumberFormat="1" applyFont="1" applyBorder="1" applyAlignment="1" applyProtection="1">
      <alignment horizontal="right" vertical="center"/>
    </xf>
    <xf numFmtId="0" fontId="2" fillId="0" borderId="37" xfId="0" applyFont="1" applyBorder="1" applyAlignment="1" applyProtection="1">
      <alignment horizontal="left" vertical="center"/>
    </xf>
    <xf numFmtId="0" fontId="2" fillId="0" borderId="36" xfId="0" applyFont="1" applyBorder="1" applyAlignment="1" applyProtection="1">
      <alignment horizontal="left" vertical="center"/>
    </xf>
    <xf numFmtId="0" fontId="2" fillId="0" borderId="38" xfId="0" applyFont="1" applyBorder="1" applyAlignment="1" applyProtection="1">
      <alignment horizontal="left" vertical="center"/>
    </xf>
    <xf numFmtId="39" fontId="0" fillId="0" borderId="36" xfId="0" applyNumberFormat="1" applyFont="1" applyBorder="1" applyAlignment="1" applyProtection="1">
      <alignment horizontal="right" vertical="center"/>
    </xf>
    <xf numFmtId="37" fontId="0" fillId="0" borderId="39" xfId="0" applyNumberFormat="1" applyFont="1" applyBorder="1" applyAlignment="1" applyProtection="1">
      <alignment horizontal="right" vertical="center"/>
    </xf>
    <xf numFmtId="0" fontId="4" fillId="0" borderId="36" xfId="0" applyFont="1" applyBorder="1" applyAlignment="1" applyProtection="1">
      <alignment horizontal="left" vertical="center"/>
    </xf>
    <xf numFmtId="0" fontId="2" fillId="0" borderId="39" xfId="0" applyFont="1" applyBorder="1" applyAlignment="1" applyProtection="1">
      <alignment horizontal="left" vertical="center"/>
    </xf>
    <xf numFmtId="164" fontId="4" fillId="0" borderId="35" xfId="0" applyNumberFormat="1" applyFont="1" applyBorder="1" applyAlignment="1" applyProtection="1">
      <alignment horizontal="right" vertical="center"/>
    </xf>
    <xf numFmtId="0" fontId="2" fillId="0" borderId="40" xfId="0" applyFont="1" applyBorder="1" applyAlignment="1" applyProtection="1">
      <alignment horizontal="left" vertical="center"/>
    </xf>
    <xf numFmtId="0" fontId="2" fillId="0" borderId="41" xfId="0" applyFont="1" applyBorder="1" applyAlignment="1" applyProtection="1">
      <alignment horizontal="left" vertical="center"/>
    </xf>
    <xf numFmtId="0" fontId="2" fillId="0" borderId="42" xfId="0" applyFont="1" applyBorder="1" applyAlignment="1" applyProtection="1">
      <alignment horizontal="center" vertical="center"/>
    </xf>
    <xf numFmtId="0" fontId="2" fillId="0" borderId="43" xfId="0" applyFont="1" applyBorder="1" applyAlignment="1" applyProtection="1">
      <alignment horizontal="left" vertical="center"/>
    </xf>
    <xf numFmtId="0" fontId="2" fillId="0" borderId="44" xfId="0" applyFont="1" applyBorder="1" applyAlignment="1" applyProtection="1">
      <alignment horizontal="left" vertical="center"/>
    </xf>
    <xf numFmtId="39" fontId="6" fillId="0" borderId="0" xfId="0" applyNumberFormat="1" applyFont="1" applyAlignment="1" applyProtection="1">
      <alignment horizontal="right" vertical="center"/>
    </xf>
    <xf numFmtId="39" fontId="0" fillId="0" borderId="0" xfId="0" applyNumberFormat="1" applyFont="1" applyAlignment="1" applyProtection="1">
      <alignment horizontal="right" vertical="center"/>
    </xf>
    <xf numFmtId="37" fontId="0" fillId="0" borderId="0" xfId="0" applyNumberFormat="1" applyFont="1" applyAlignment="1" applyProtection="1">
      <alignment horizontal="right" vertical="center"/>
    </xf>
    <xf numFmtId="39" fontId="6" fillId="0" borderId="18" xfId="0" applyNumberFormat="1" applyFont="1" applyBorder="1" applyAlignment="1" applyProtection="1">
      <alignment horizontal="right" vertical="center"/>
    </xf>
    <xf numFmtId="0" fontId="8" fillId="0" borderId="36" xfId="0" applyFont="1" applyBorder="1" applyAlignment="1" applyProtection="1">
      <alignment horizontal="left" vertical="center"/>
    </xf>
    <xf numFmtId="39" fontId="0" fillId="0" borderId="18" xfId="0" applyNumberFormat="1" applyFont="1" applyBorder="1" applyAlignment="1" applyProtection="1">
      <alignment horizontal="right" vertical="center"/>
    </xf>
    <xf numFmtId="37" fontId="0" fillId="0" borderId="20" xfId="0" applyNumberFormat="1" applyFont="1" applyBorder="1" applyAlignment="1" applyProtection="1">
      <alignment horizontal="right" vertical="center"/>
    </xf>
    <xf numFmtId="0" fontId="2" fillId="0" borderId="45" xfId="0" applyFont="1" applyBorder="1" applyAlignment="1" applyProtection="1">
      <alignment horizontal="center" vertical="center"/>
    </xf>
    <xf numFmtId="0" fontId="2" fillId="0" borderId="30" xfId="0" applyFont="1" applyBorder="1" applyAlignment="1" applyProtection="1">
      <alignment horizontal="left" vertical="center"/>
    </xf>
    <xf numFmtId="0" fontId="2" fillId="0" borderId="28" xfId="0" applyFont="1" applyBorder="1" applyAlignment="1" applyProtection="1">
      <alignment horizontal="left" vertical="center"/>
    </xf>
    <xf numFmtId="0" fontId="2" fillId="0" borderId="29" xfId="0" applyFont="1" applyBorder="1" applyAlignment="1" applyProtection="1">
      <alignment horizontal="left" vertical="center"/>
    </xf>
    <xf numFmtId="39" fontId="6" fillId="0" borderId="46" xfId="0" applyNumberFormat="1" applyFont="1" applyBorder="1" applyAlignment="1" applyProtection="1">
      <alignment horizontal="right" vertical="center"/>
    </xf>
    <xf numFmtId="39" fontId="6" fillId="0" borderId="19" xfId="0" applyNumberFormat="1" applyFont="1" applyBorder="1" applyAlignment="1" applyProtection="1">
      <alignment horizontal="right" vertical="center"/>
    </xf>
    <xf numFmtId="37" fontId="6" fillId="0" borderId="7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left" vertical="top"/>
    </xf>
    <xf numFmtId="0" fontId="2" fillId="0" borderId="47" xfId="0" applyFont="1" applyBorder="1" applyAlignment="1" applyProtection="1">
      <alignment horizontal="left" vertical="center"/>
    </xf>
    <xf numFmtId="0" fontId="2" fillId="0" borderId="48" xfId="0" applyFont="1" applyBorder="1" applyAlignment="1" applyProtection="1">
      <alignment horizontal="left" vertical="center"/>
    </xf>
    <xf numFmtId="0" fontId="2" fillId="0" borderId="49" xfId="0" applyFont="1" applyBorder="1" applyAlignment="1" applyProtection="1">
      <alignment horizontal="left"/>
    </xf>
    <xf numFmtId="0" fontId="2" fillId="0" borderId="40" xfId="0" applyFont="1" applyBorder="1" applyAlignment="1" applyProtection="1">
      <alignment horizontal="left"/>
    </xf>
    <xf numFmtId="2" fontId="4" fillId="0" borderId="39" xfId="0" applyNumberFormat="1" applyFont="1" applyBorder="1" applyAlignment="1" applyProtection="1">
      <alignment horizontal="right" vertical="center"/>
    </xf>
    <xf numFmtId="39" fontId="4" fillId="0" borderId="39" xfId="0" applyNumberFormat="1" applyFont="1" applyBorder="1" applyAlignment="1" applyProtection="1">
      <alignment horizontal="left" vertical="center"/>
    </xf>
    <xf numFmtId="39" fontId="6" fillId="0" borderId="40" xfId="0" applyNumberFormat="1" applyFont="1" applyBorder="1" applyAlignment="1" applyProtection="1">
      <alignment horizontal="right" vertical="center"/>
    </xf>
    <xf numFmtId="0" fontId="2" fillId="0" borderId="50" xfId="0" applyFont="1" applyBorder="1" applyAlignment="1" applyProtection="1">
      <alignment horizontal="left" vertical="center"/>
    </xf>
    <xf numFmtId="0" fontId="9" fillId="0" borderId="51" xfId="0" applyFont="1" applyBorder="1" applyAlignment="1" applyProtection="1">
      <alignment horizontal="left" vertical="top"/>
    </xf>
    <xf numFmtId="0" fontId="10" fillId="0" borderId="52" xfId="0" applyFont="1" applyBorder="1" applyAlignment="1" applyProtection="1">
      <alignment horizontal="left" vertical="center"/>
    </xf>
    <xf numFmtId="0" fontId="2" fillId="0" borderId="52" xfId="0" applyFont="1" applyBorder="1" applyAlignment="1" applyProtection="1">
      <alignment horizontal="left" vertical="center"/>
    </xf>
    <xf numFmtId="0" fontId="2" fillId="0" borderId="33" xfId="0" applyFont="1" applyBorder="1" applyAlignment="1" applyProtection="1">
      <alignment horizontal="left" vertical="center"/>
    </xf>
    <xf numFmtId="0" fontId="10" fillId="0" borderId="32" xfId="0" applyFont="1" applyBorder="1" applyAlignment="1" applyProtection="1">
      <alignment horizontal="center" vertical="center"/>
    </xf>
    <xf numFmtId="37" fontId="11" fillId="0" borderId="36" xfId="0" applyNumberFormat="1" applyFont="1" applyBorder="1" applyAlignment="1" applyProtection="1">
      <alignment horizontal="right" vertical="center"/>
    </xf>
    <xf numFmtId="0" fontId="10" fillId="0" borderId="38" xfId="0" applyFont="1" applyBorder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39" fontId="11" fillId="0" borderId="39" xfId="0" applyNumberFormat="1" applyFont="1" applyBorder="1" applyAlignment="1" applyProtection="1">
      <alignment horizontal="right" vertical="center"/>
    </xf>
    <xf numFmtId="39" fontId="11" fillId="0" borderId="36" xfId="0" applyNumberFormat="1" applyFont="1" applyBorder="1" applyAlignment="1" applyProtection="1">
      <alignment horizontal="right" vertical="center"/>
    </xf>
    <xf numFmtId="0" fontId="5" fillId="0" borderId="4" xfId="0" applyFont="1" applyBorder="1" applyAlignment="1" applyProtection="1">
      <alignment horizontal="left" vertical="center"/>
    </xf>
    <xf numFmtId="39" fontId="12" fillId="0" borderId="16" xfId="0" applyNumberFormat="1" applyFont="1" applyBorder="1" applyAlignment="1" applyProtection="1">
      <alignment horizontal="right" vertical="center"/>
    </xf>
    <xf numFmtId="0" fontId="0" fillId="0" borderId="22" xfId="0" applyFont="1" applyBorder="1" applyAlignment="1" applyProtection="1">
      <alignment horizontal="left" vertical="center"/>
    </xf>
    <xf numFmtId="0" fontId="5" fillId="0" borderId="51" xfId="0" applyFont="1" applyBorder="1" applyAlignment="1" applyProtection="1">
      <alignment horizontal="left" vertical="top"/>
    </xf>
    <xf numFmtId="0" fontId="2" fillId="0" borderId="6" xfId="0" applyFont="1" applyBorder="1" applyAlignment="1" applyProtection="1">
      <alignment horizontal="left"/>
    </xf>
    <xf numFmtId="0" fontId="2" fillId="0" borderId="53" xfId="0" applyFont="1" applyBorder="1" applyAlignment="1" applyProtection="1">
      <alignment horizontal="left" vertical="center"/>
    </xf>
    <xf numFmtId="0" fontId="2" fillId="0" borderId="46" xfId="0" applyFont="1" applyBorder="1" applyAlignment="1" applyProtection="1">
      <alignment horizontal="left"/>
    </xf>
    <xf numFmtId="0" fontId="2" fillId="0" borderId="31" xfId="0" applyFont="1" applyBorder="1" applyAlignment="1" applyProtection="1">
      <alignment horizontal="left" vertical="center"/>
    </xf>
    <xf numFmtId="0" fontId="14" fillId="0" borderId="0" xfId="0" applyFont="1" applyFill="1" applyBorder="1" applyAlignment="1" applyProtection="1">
      <alignment horizontal="left" vertical="top"/>
    </xf>
    <xf numFmtId="0" fontId="0" fillId="0" borderId="0" xfId="0" applyFill="1" applyBorder="1" applyAlignment="1" applyProtection="1">
      <alignment horizontal="left" vertical="top"/>
    </xf>
    <xf numFmtId="0" fontId="0" fillId="0" borderId="0" xfId="0" applyFill="1" applyBorder="1" applyAlignment="1" applyProtection="1">
      <alignment horizontal="left" vertical="top" wrapText="1"/>
    </xf>
    <xf numFmtId="0" fontId="0" fillId="0" borderId="0" xfId="0" applyFill="1" applyBorder="1" applyAlignment="1" applyProtection="1">
      <alignment horizontal="center" vertical="top"/>
    </xf>
    <xf numFmtId="165" fontId="0" fillId="0" borderId="0" xfId="0" applyNumberFormat="1" applyFill="1" applyBorder="1" applyAlignment="1" applyProtection="1">
      <alignment horizontal="right" vertical="top"/>
    </xf>
    <xf numFmtId="4" fontId="0" fillId="0" borderId="0" xfId="0" applyNumberFormat="1" applyFill="1" applyBorder="1" applyAlignment="1" applyProtection="1">
      <alignment horizontal="right" vertical="top"/>
    </xf>
    <xf numFmtId="0" fontId="15" fillId="0" borderId="0" xfId="0" applyFont="1" applyFill="1" applyBorder="1" applyAlignment="1" applyProtection="1">
      <alignment horizontal="left" vertical="top"/>
    </xf>
    <xf numFmtId="0" fontId="16" fillId="0" borderId="0" xfId="0" applyFont="1" applyFill="1" applyBorder="1" applyAlignment="1" applyProtection="1">
      <alignment horizontal="left" vertical="top"/>
    </xf>
    <xf numFmtId="0" fontId="17" fillId="0" borderId="56" xfId="0" applyFont="1" applyFill="1" applyBorder="1" applyAlignment="1" applyProtection="1">
      <alignment horizontal="center" vertical="top" wrapText="1"/>
    </xf>
    <xf numFmtId="0" fontId="17" fillId="0" borderId="56" xfId="0" applyFont="1" applyFill="1" applyBorder="1" applyAlignment="1" applyProtection="1">
      <alignment horizontal="left" vertical="top" wrapText="1"/>
    </xf>
    <xf numFmtId="0" fontId="17" fillId="0" borderId="57" xfId="0" applyFont="1" applyFill="1" applyBorder="1" applyAlignment="1" applyProtection="1">
      <alignment vertical="top" wrapText="1"/>
    </xf>
    <xf numFmtId="165" fontId="17" fillId="0" borderId="56" xfId="0" applyNumberFormat="1" applyFont="1" applyFill="1" applyBorder="1" applyAlignment="1" applyProtection="1">
      <alignment horizontal="right" vertical="top" wrapText="1"/>
    </xf>
    <xf numFmtId="4" fontId="17" fillId="0" borderId="57" xfId="0" applyNumberFormat="1" applyFont="1" applyFill="1" applyBorder="1" applyAlignment="1" applyProtection="1">
      <alignment horizontal="right" vertical="top" wrapText="1"/>
    </xf>
    <xf numFmtId="4" fontId="17" fillId="0" borderId="56" xfId="0" applyNumberFormat="1" applyFont="1" applyFill="1" applyBorder="1" applyAlignment="1" applyProtection="1">
      <alignment horizontal="right" vertical="top" wrapText="1"/>
    </xf>
    <xf numFmtId="0" fontId="0" fillId="0" borderId="0" xfId="0" applyFill="1" applyBorder="1" applyAlignment="1" applyProtection="1">
      <alignment vertical="top" wrapText="1"/>
    </xf>
    <xf numFmtId="0" fontId="19" fillId="0" borderId="0" xfId="0" applyFont="1" applyFill="1" applyBorder="1" applyAlignment="1" applyProtection="1">
      <alignment horizontal="left" vertical="top"/>
    </xf>
    <xf numFmtId="0" fontId="19" fillId="0" borderId="0" xfId="0" applyFont="1" applyFill="1" applyBorder="1" applyAlignment="1" applyProtection="1">
      <alignment horizontal="left" vertical="top" wrapText="1"/>
    </xf>
    <xf numFmtId="4" fontId="20" fillId="0" borderId="0" xfId="0" applyNumberFormat="1" applyFont="1" applyFill="1" applyBorder="1" applyAlignment="1" applyProtection="1">
      <alignment horizontal="right" vertical="top"/>
    </xf>
    <xf numFmtId="0" fontId="0" fillId="0" borderId="58" xfId="0" applyFill="1" applyBorder="1" applyAlignment="1" applyProtection="1">
      <alignment horizontal="center" vertical="top"/>
    </xf>
    <xf numFmtId="1" fontId="21" fillId="0" borderId="58" xfId="0" applyNumberFormat="1" applyFont="1" applyFill="1" applyBorder="1" applyAlignment="1" applyProtection="1">
      <alignment horizontal="left" vertical="top"/>
    </xf>
    <xf numFmtId="0" fontId="22" fillId="0" borderId="58" xfId="0" applyFont="1" applyFill="1" applyBorder="1" applyAlignment="1" applyProtection="1">
      <alignment horizontal="left" vertical="top" wrapText="1"/>
    </xf>
    <xf numFmtId="165" fontId="0" fillId="0" borderId="58" xfId="0" applyNumberFormat="1" applyFill="1" applyBorder="1" applyAlignment="1" applyProtection="1">
      <alignment horizontal="right" vertical="top"/>
    </xf>
    <xf numFmtId="4" fontId="0" fillId="0" borderId="58" xfId="0" applyNumberFormat="1" applyFill="1" applyBorder="1" applyAlignment="1" applyProtection="1">
      <alignment horizontal="right" vertical="top"/>
    </xf>
    <xf numFmtId="4" fontId="21" fillId="0" borderId="58" xfId="0" applyNumberFormat="1" applyFont="1" applyFill="1" applyBorder="1" applyAlignment="1" applyProtection="1">
      <alignment horizontal="right" vertical="top"/>
    </xf>
    <xf numFmtId="1" fontId="24" fillId="0" borderId="56" xfId="0" applyNumberFormat="1" applyFont="1" applyFill="1" applyBorder="1" applyAlignment="1" applyProtection="1">
      <alignment horizontal="center" vertical="top"/>
    </xf>
    <xf numFmtId="0" fontId="17" fillId="0" borderId="57" xfId="0" applyFont="1" applyFill="1" applyBorder="1" applyAlignment="1" applyProtection="1">
      <alignment horizontal="left" vertical="top" wrapText="1"/>
    </xf>
    <xf numFmtId="0" fontId="17" fillId="0" borderId="56" xfId="0" applyFont="1" applyFill="1" applyBorder="1" applyAlignment="1" applyProtection="1">
      <alignment horizontal="center" vertical="top"/>
    </xf>
    <xf numFmtId="165" fontId="24" fillId="0" borderId="56" xfId="0" applyNumberFormat="1" applyFont="1" applyFill="1" applyBorder="1" applyAlignment="1" applyProtection="1">
      <alignment horizontal="right" vertical="top"/>
    </xf>
    <xf numFmtId="4" fontId="24" fillId="0" borderId="56" xfId="0" applyNumberFormat="1" applyFont="1" applyFill="1" applyBorder="1" applyAlignment="1" applyProtection="1">
      <alignment horizontal="right" vertical="top"/>
    </xf>
    <xf numFmtId="1" fontId="25" fillId="0" borderId="56" xfId="0" applyNumberFormat="1" applyFont="1" applyFill="1" applyBorder="1" applyAlignment="1" applyProtection="1">
      <alignment horizontal="left" vertical="top"/>
    </xf>
    <xf numFmtId="166" fontId="20" fillId="0" borderId="0" xfId="0" applyNumberFormat="1" applyFont="1" applyFill="1" applyBorder="1" applyAlignment="1" applyProtection="1">
      <alignment horizontal="right" vertical="top"/>
    </xf>
    <xf numFmtId="1" fontId="26" fillId="0" borderId="56" xfId="0" applyNumberFormat="1" applyFont="1" applyFill="1" applyBorder="1" applyAlignment="1" applyProtection="1">
      <alignment horizontal="center" vertical="top"/>
    </xf>
    <xf numFmtId="1" fontId="27" fillId="0" borderId="56" xfId="0" applyNumberFormat="1" applyFont="1" applyFill="1" applyBorder="1" applyAlignment="1" applyProtection="1">
      <alignment horizontal="left" vertical="top"/>
    </xf>
    <xf numFmtId="0" fontId="29" fillId="0" borderId="56" xfId="0" applyFont="1" applyFill="1" applyBorder="1" applyAlignment="1" applyProtection="1">
      <alignment horizontal="center" vertical="top"/>
    </xf>
    <xf numFmtId="165" fontId="26" fillId="0" borderId="56" xfId="0" applyNumberFormat="1" applyFont="1" applyFill="1" applyBorder="1" applyAlignment="1" applyProtection="1">
      <alignment horizontal="right" vertical="top"/>
    </xf>
    <xf numFmtId="4" fontId="26" fillId="0" borderId="56" xfId="0" applyNumberFormat="1" applyFont="1" applyFill="1" applyBorder="1" applyAlignment="1" applyProtection="1">
      <alignment horizontal="right" vertical="top"/>
    </xf>
    <xf numFmtId="0" fontId="29" fillId="0" borderId="57" xfId="0" applyFont="1" applyFill="1" applyBorder="1" applyAlignment="1" applyProtection="1">
      <alignment horizontal="left" vertical="top" wrapText="1"/>
    </xf>
    <xf numFmtId="0" fontId="29" fillId="0" borderId="56" xfId="0" applyFont="1" applyFill="1" applyBorder="1" applyAlignment="1" applyProtection="1">
      <alignment horizontal="left" vertical="top"/>
    </xf>
    <xf numFmtId="167" fontId="6" fillId="0" borderId="18" xfId="0" applyNumberFormat="1" applyFont="1" applyBorder="1" applyAlignment="1" applyProtection="1">
      <alignment horizontal="right" vertical="center"/>
    </xf>
    <xf numFmtId="0" fontId="28" fillId="0" borderId="57" xfId="0" applyFont="1" applyFill="1" applyBorder="1" applyAlignment="1" applyProtection="1">
      <alignment horizontal="left" vertical="top" wrapText="1"/>
    </xf>
    <xf numFmtId="0" fontId="18" fillId="0" borderId="57" xfId="0" applyFont="1" applyFill="1" applyBorder="1" applyAlignment="1" applyProtection="1">
      <alignment horizontal="left" vertical="top" wrapText="1"/>
    </xf>
    <xf numFmtId="0" fontId="18" fillId="0" borderId="56" xfId="0" applyFont="1" applyFill="1" applyBorder="1" applyAlignment="1" applyProtection="1">
      <alignment horizontal="center" vertical="top"/>
    </xf>
    <xf numFmtId="0" fontId="30" fillId="0" borderId="0" xfId="1"/>
    <xf numFmtId="1" fontId="25" fillId="0" borderId="56" xfId="0" applyNumberFormat="1" applyFont="1" applyBorder="1" applyAlignment="1" applyProtection="1">
      <alignment horizontal="left" vertical="top"/>
    </xf>
    <xf numFmtId="0" fontId="18" fillId="0" borderId="57" xfId="0" applyFont="1" applyBorder="1" applyAlignment="1" applyProtection="1">
      <alignment horizontal="left" vertical="top" wrapText="1"/>
    </xf>
    <xf numFmtId="0" fontId="17" fillId="0" borderId="56" xfId="0" applyFont="1" applyBorder="1" applyAlignment="1" applyProtection="1">
      <alignment horizontal="center" vertical="top"/>
    </xf>
    <xf numFmtId="165" fontId="24" fillId="0" borderId="56" xfId="0" applyNumberFormat="1" applyFont="1" applyBorder="1" applyAlignment="1" applyProtection="1">
      <alignment horizontal="right" vertical="top"/>
    </xf>
    <xf numFmtId="4" fontId="24" fillId="0" borderId="56" xfId="0" applyNumberFormat="1" applyFont="1" applyBorder="1" applyAlignment="1" applyProtection="1">
      <alignment horizontal="right" vertical="top"/>
    </xf>
    <xf numFmtId="0" fontId="0" fillId="0" borderId="0" xfId="0" applyAlignment="1" applyProtection="1">
      <alignment horizontal="left" vertical="top"/>
    </xf>
    <xf numFmtId="1" fontId="29" fillId="0" borderId="56" xfId="0" applyNumberFormat="1" applyFont="1" applyBorder="1" applyAlignment="1" applyProtection="1">
      <alignment horizontal="left" vertical="top"/>
    </xf>
    <xf numFmtId="0" fontId="28" fillId="0" borderId="57" xfId="0" applyFont="1" applyBorder="1" applyAlignment="1" applyProtection="1">
      <alignment horizontal="left" vertical="top" wrapText="1"/>
    </xf>
    <xf numFmtId="0" fontId="29" fillId="0" borderId="56" xfId="0" applyFont="1" applyBorder="1" applyAlignment="1" applyProtection="1">
      <alignment horizontal="center" vertical="top"/>
    </xf>
    <xf numFmtId="165" fontId="26" fillId="0" borderId="56" xfId="0" applyNumberFormat="1" applyFont="1" applyBorder="1" applyAlignment="1" applyProtection="1">
      <alignment horizontal="right" vertical="top"/>
    </xf>
    <xf numFmtId="4" fontId="26" fillId="0" borderId="56" xfId="0" applyNumberFormat="1" applyFont="1" applyBorder="1" applyAlignment="1" applyProtection="1">
      <alignment horizontal="right" vertical="top"/>
    </xf>
    <xf numFmtId="1" fontId="26" fillId="0" borderId="56" xfId="0" applyNumberFormat="1" applyFont="1" applyBorder="1" applyAlignment="1" applyProtection="1">
      <alignment horizontal="center" vertical="top"/>
    </xf>
    <xf numFmtId="1" fontId="27" fillId="0" borderId="56" xfId="0" applyNumberFormat="1" applyFont="1" applyBorder="1" applyAlignment="1" applyProtection="1">
      <alignment horizontal="left" vertical="top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 wrapText="1"/>
    </xf>
    <xf numFmtId="0" fontId="4" fillId="0" borderId="12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 wrapText="1"/>
    </xf>
    <xf numFmtId="0" fontId="3" fillId="0" borderId="54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 wrapText="1"/>
    </xf>
    <xf numFmtId="0" fontId="3" fillId="0" borderId="12" xfId="0" applyFont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3" fillId="0" borderId="55" xfId="0" applyFont="1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54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4" fillId="0" borderId="13" xfId="0" applyFont="1" applyBorder="1" applyAlignment="1" applyProtection="1">
      <alignment horizontal="left" vertical="center" wrapText="1"/>
    </xf>
    <xf numFmtId="0" fontId="4" fillId="0" borderId="5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14" fontId="2" fillId="0" borderId="16" xfId="0" applyNumberFormat="1" applyFont="1" applyBorder="1" applyAlignment="1" applyProtection="1">
      <alignment horizontal="left" vertical="center" wrapText="1"/>
    </xf>
    <xf numFmtId="0" fontId="2" fillId="0" borderId="17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left" vertical="center"/>
    </xf>
    <xf numFmtId="0" fontId="4" fillId="0" borderId="16" xfId="0" applyFont="1" applyBorder="1" applyAlignment="1" applyProtection="1">
      <alignment horizontal="left" vertical="center" wrapText="1"/>
    </xf>
    <xf numFmtId="0" fontId="4" fillId="0" borderId="17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</cellXfs>
  <cellStyles count="32">
    <cellStyle name="1 000 Sk" xfId="2" xr:uid="{8E9897EC-A0BA-4641-92E5-CF74C5A6FF68}"/>
    <cellStyle name="1 000,-  Sk" xfId="3" xr:uid="{D2CA3CCB-9AB5-4C21-BDA5-3078EA84DBEA}"/>
    <cellStyle name="1 000,- Kč" xfId="4" xr:uid="{71873989-8026-4510-9DAA-EB3A09658549}"/>
    <cellStyle name="1 000,- Sk" xfId="5" xr:uid="{BE35E751-8A66-4E9D-9BB5-2DDF37ABC538}"/>
    <cellStyle name="1000 Sk_fakturuj99" xfId="6" xr:uid="{9B62508C-20FE-4235-BED1-1DA8BFCA1F39}"/>
    <cellStyle name="20 % – Zvýraznění1" xfId="7" xr:uid="{B67AAE7B-892D-4F10-A62B-3331A4A6C160}"/>
    <cellStyle name="20 % – Zvýraznění2" xfId="8" xr:uid="{3EA0C40E-2D53-478E-9FB1-CC00667D2F59}"/>
    <cellStyle name="20 % – Zvýraznění3" xfId="9" xr:uid="{0B260329-60E3-490C-A38F-AE058E1812DA}"/>
    <cellStyle name="20 % – Zvýraznění4" xfId="10" xr:uid="{DA8F87D4-A9FB-48F9-95EC-70E91273F3C3}"/>
    <cellStyle name="20 % – Zvýraznění5" xfId="11" xr:uid="{80117A08-8AEA-42E4-A7B0-29DD988DE294}"/>
    <cellStyle name="20 % – Zvýraznění6" xfId="12" xr:uid="{B881D75D-A7B0-456B-8461-40AF42CC1EEC}"/>
    <cellStyle name="40 % – Zvýraznění1" xfId="13" xr:uid="{5D3A3785-1BB8-4EAF-B3E8-C5F3CE3C9828}"/>
    <cellStyle name="40 % – Zvýraznění2" xfId="14" xr:uid="{2D67F6DF-795F-478A-9575-CB7ABC3F7B6E}"/>
    <cellStyle name="40 % – Zvýraznění3" xfId="15" xr:uid="{74CD68AC-13C9-43DC-9738-054269D72699}"/>
    <cellStyle name="40 % – Zvýraznění4" xfId="16" xr:uid="{9A71377B-5B23-4006-9B8F-B6C4A85ED35F}"/>
    <cellStyle name="40 % – Zvýraznění5" xfId="17" xr:uid="{D52E903B-6E54-466A-837F-C4096C08CA18}"/>
    <cellStyle name="40 % – Zvýraznění6" xfId="18" xr:uid="{D3C91DE4-7828-4904-95C1-0B0F6F458061}"/>
    <cellStyle name="60 % – Zvýraznění1" xfId="19" xr:uid="{FEAF09D5-0587-48FC-9507-1AA2C2152601}"/>
    <cellStyle name="60 % – Zvýraznění2" xfId="20" xr:uid="{BB2193C6-057D-46AD-B30B-A3DC027403EC}"/>
    <cellStyle name="60 % – Zvýraznění3" xfId="21" xr:uid="{1FBD6289-C270-4AC1-B419-B927C245DF63}"/>
    <cellStyle name="60 % – Zvýraznění4" xfId="22" xr:uid="{EA8B12E0-DCB4-4350-B1F0-A46D1DBC1267}"/>
    <cellStyle name="60 % – Zvýraznění5" xfId="23" xr:uid="{FAC93F21-DC48-4E8C-A244-C40CA379DA91}"/>
    <cellStyle name="60 % – Zvýraznění6" xfId="24" xr:uid="{E674B50C-25F8-4089-BBDE-17F5D9298A98}"/>
    <cellStyle name="Celkem" xfId="25" xr:uid="{9BD081A9-106D-403A-9587-F170990E56F5}"/>
    <cellStyle name="data" xfId="26" xr:uid="{0865A15E-D4A7-4CF1-826B-029A8DC10DCF}"/>
    <cellStyle name="Název" xfId="27" xr:uid="{C2AFF257-50A4-42DC-8431-4C6CAE593AA4}"/>
    <cellStyle name="Normálna" xfId="0" builtinId="0"/>
    <cellStyle name="Normálna 2" xfId="1" xr:uid="{0734BC3D-3A07-45AB-A73B-6AD70DC28ED9}"/>
    <cellStyle name="normálne_fakturuj99" xfId="28" xr:uid="{6EE9150D-DAD6-4838-BAC9-099D655AE893}"/>
    <cellStyle name="TEXT" xfId="29" xr:uid="{EF0B495F-6316-4077-AD00-57434654E677}"/>
    <cellStyle name="Text upozornění" xfId="30" xr:uid="{4BB94B2E-9379-448F-BF30-C28DD5067B19}"/>
    <cellStyle name="TEXT1" xfId="31" xr:uid="{67F1DE6D-1BD8-4F03-B5DD-A65B4AE691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9"/>
  <sheetViews>
    <sheetView showGridLines="0" tabSelected="1" workbookViewId="0">
      <pane ySplit="3" topLeftCell="A11" activePane="bottomLeft" state="frozenSplit"/>
      <selection pane="bottomLeft" activeCell="E10" sqref="E10:M10"/>
    </sheetView>
  </sheetViews>
  <sheetFormatPr defaultColWidth="10.5" defaultRowHeight="12" customHeight="1"/>
  <cols>
    <col min="1" max="1" width="3" style="2" customWidth="1"/>
    <col min="2" max="2" width="2.5" style="2" customWidth="1"/>
    <col min="3" max="3" width="3.83203125" style="2" customWidth="1"/>
    <col min="4" max="4" width="11.33203125" style="2" customWidth="1"/>
    <col min="5" max="5" width="14.83203125" style="2" customWidth="1"/>
    <col min="6" max="6" width="0.5" style="2" customWidth="1"/>
    <col min="7" max="7" width="3.1640625" style="2" customWidth="1"/>
    <col min="8" max="8" width="3" style="2" customWidth="1"/>
    <col min="9" max="9" width="12.33203125" style="2" customWidth="1"/>
    <col min="10" max="10" width="16.1640625" style="2" customWidth="1"/>
    <col min="11" max="11" width="0.6640625" style="2" customWidth="1"/>
    <col min="12" max="12" width="3" style="2" customWidth="1"/>
    <col min="13" max="13" width="4.1640625" style="2" customWidth="1"/>
    <col min="14" max="14" width="5.33203125" style="2" customWidth="1"/>
    <col min="15" max="15" width="5" style="2" customWidth="1"/>
    <col min="16" max="16" width="18.6640625" style="2" customWidth="1"/>
    <col min="17" max="17" width="7.1640625" style="2" customWidth="1"/>
    <col min="18" max="18" width="14.83203125" style="2" customWidth="1"/>
    <col min="19" max="19" width="0.5" style="2" customWidth="1"/>
    <col min="20" max="16384" width="10.5" style="1"/>
  </cols>
  <sheetData>
    <row r="1" spans="1:19" s="2" customFormat="1" ht="14.25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pans="1:19" s="2" customFormat="1" ht="21" customHeight="1">
      <c r="A2" s="6"/>
      <c r="B2" s="7"/>
      <c r="C2" s="7"/>
      <c r="D2" s="7"/>
      <c r="E2" s="7"/>
      <c r="F2" s="7"/>
      <c r="G2" s="8" t="s">
        <v>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9"/>
    </row>
    <row r="3" spans="1:19" s="2" customFormat="1" ht="12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</row>
    <row r="4" spans="1:19" s="2" customFormat="1" ht="9" customHeight="1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  <c r="P4" s="14"/>
      <c r="Q4" s="14"/>
      <c r="R4" s="14"/>
      <c r="S4" s="16"/>
    </row>
    <row r="5" spans="1:19" s="2" customFormat="1" ht="24.75" customHeight="1">
      <c r="A5" s="17"/>
      <c r="B5" s="15" t="s">
        <v>1</v>
      </c>
      <c r="C5" s="15"/>
      <c r="D5" s="15"/>
      <c r="E5" s="186" t="s">
        <v>181</v>
      </c>
      <c r="F5" s="187"/>
      <c r="G5" s="187"/>
      <c r="H5" s="187"/>
      <c r="I5" s="187"/>
      <c r="J5" s="187"/>
      <c r="K5" s="187"/>
      <c r="L5" s="187"/>
      <c r="M5" s="188"/>
      <c r="N5" s="15"/>
      <c r="O5" s="15"/>
      <c r="P5" s="15" t="s">
        <v>2</v>
      </c>
      <c r="Q5" s="18"/>
      <c r="R5" s="19"/>
      <c r="S5" s="20"/>
    </row>
    <row r="6" spans="1:19" s="2" customFormat="1" ht="24.75" customHeight="1">
      <c r="A6" s="17"/>
      <c r="B6" s="15" t="s">
        <v>3</v>
      </c>
      <c r="C6" s="15"/>
      <c r="D6" s="15"/>
      <c r="E6" s="189" t="s">
        <v>95</v>
      </c>
      <c r="F6" s="190"/>
      <c r="G6" s="190"/>
      <c r="H6" s="190"/>
      <c r="I6" s="190"/>
      <c r="J6" s="190"/>
      <c r="K6" s="190"/>
      <c r="L6" s="190"/>
      <c r="M6" s="191"/>
      <c r="N6" s="15"/>
      <c r="O6" s="15"/>
      <c r="P6" s="15" t="s">
        <v>4</v>
      </c>
      <c r="Q6" s="21"/>
      <c r="R6" s="22"/>
      <c r="S6" s="20"/>
    </row>
    <row r="7" spans="1:19" s="2" customFormat="1" ht="24.75" customHeight="1">
      <c r="A7" s="17"/>
      <c r="B7" s="15"/>
      <c r="C7" s="15"/>
      <c r="D7" s="15"/>
      <c r="E7" s="192" t="s">
        <v>5</v>
      </c>
      <c r="F7" s="193"/>
      <c r="G7" s="193"/>
      <c r="H7" s="193"/>
      <c r="I7" s="193"/>
      <c r="J7" s="193"/>
      <c r="K7" s="193"/>
      <c r="L7" s="193"/>
      <c r="M7" s="194"/>
      <c r="N7" s="15"/>
      <c r="O7" s="15"/>
      <c r="P7" s="15" t="s">
        <v>6</v>
      </c>
      <c r="Q7" s="23"/>
      <c r="R7" s="24"/>
      <c r="S7" s="20"/>
    </row>
    <row r="8" spans="1:19" s="2" customFormat="1" ht="24.75" customHeight="1">
      <c r="A8" s="1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 t="s">
        <v>7</v>
      </c>
      <c r="Q8" s="15" t="s">
        <v>8</v>
      </c>
      <c r="R8" s="15"/>
      <c r="S8" s="20"/>
    </row>
    <row r="9" spans="1:19" s="2" customFormat="1" ht="24.75" customHeight="1">
      <c r="A9" s="17"/>
      <c r="B9" s="15" t="s">
        <v>9</v>
      </c>
      <c r="C9" s="15"/>
      <c r="D9" s="15"/>
      <c r="E9" s="195" t="s">
        <v>5</v>
      </c>
      <c r="F9" s="196"/>
      <c r="G9" s="196"/>
      <c r="H9" s="196"/>
      <c r="I9" s="196"/>
      <c r="J9" s="196"/>
      <c r="K9" s="196"/>
      <c r="L9" s="196"/>
      <c r="M9" s="197"/>
      <c r="N9" s="15"/>
      <c r="O9" s="15"/>
      <c r="P9" s="25"/>
      <c r="Q9" s="26"/>
      <c r="R9" s="27"/>
      <c r="S9" s="20"/>
    </row>
    <row r="10" spans="1:19" s="2" customFormat="1" ht="24.75" customHeight="1">
      <c r="A10" s="17"/>
      <c r="B10" s="15" t="s">
        <v>10</v>
      </c>
      <c r="C10" s="15"/>
      <c r="D10" s="15"/>
      <c r="E10" s="183"/>
      <c r="F10" s="184"/>
      <c r="G10" s="184"/>
      <c r="H10" s="184"/>
      <c r="I10" s="184"/>
      <c r="J10" s="184"/>
      <c r="K10" s="184"/>
      <c r="L10" s="184"/>
      <c r="M10" s="185"/>
      <c r="N10" s="15"/>
      <c r="O10" s="15"/>
      <c r="P10" s="25"/>
      <c r="Q10" s="26"/>
      <c r="R10" s="27"/>
      <c r="S10" s="20"/>
    </row>
    <row r="11" spans="1:19" s="2" customFormat="1" ht="24.75" customHeight="1">
      <c r="A11" s="17"/>
      <c r="B11" s="15" t="s">
        <v>11</v>
      </c>
      <c r="C11" s="15"/>
      <c r="D11" s="15"/>
      <c r="E11" s="183" t="s">
        <v>5</v>
      </c>
      <c r="F11" s="184"/>
      <c r="G11" s="184"/>
      <c r="H11" s="184"/>
      <c r="I11" s="184"/>
      <c r="J11" s="184"/>
      <c r="K11" s="184"/>
      <c r="L11" s="184"/>
      <c r="M11" s="185"/>
      <c r="N11" s="15"/>
      <c r="O11" s="15"/>
      <c r="P11" s="25"/>
      <c r="Q11" s="26"/>
      <c r="R11" s="27"/>
      <c r="S11" s="20"/>
    </row>
    <row r="12" spans="1:19" s="2" customFormat="1" ht="24.75" customHeight="1">
      <c r="A12" s="28"/>
      <c r="B12" s="206" t="s">
        <v>12</v>
      </c>
      <c r="C12" s="206"/>
      <c r="D12" s="206"/>
      <c r="E12" s="198"/>
      <c r="F12" s="199"/>
      <c r="G12" s="199"/>
      <c r="H12" s="199"/>
      <c r="I12" s="199"/>
      <c r="J12" s="199"/>
      <c r="K12" s="199"/>
      <c r="L12" s="199"/>
      <c r="M12" s="200"/>
      <c r="N12" s="29"/>
      <c r="O12" s="29"/>
      <c r="P12" s="30"/>
      <c r="Q12" s="204"/>
      <c r="R12" s="205"/>
      <c r="S12" s="31"/>
    </row>
    <row r="13" spans="1:19" s="2" customFormat="1" ht="10.5" customHeight="1">
      <c r="A13" s="28"/>
      <c r="B13" s="29"/>
      <c r="C13" s="29"/>
      <c r="D13" s="29"/>
      <c r="E13" s="32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2"/>
      <c r="Q13" s="32"/>
      <c r="R13" s="29"/>
      <c r="S13" s="31"/>
    </row>
    <row r="14" spans="1:19" s="2" customFormat="1" ht="18.75" customHeight="1">
      <c r="A14" s="17"/>
      <c r="B14" s="15"/>
      <c r="C14" s="15"/>
      <c r="D14" s="15"/>
      <c r="E14" s="33" t="s">
        <v>13</v>
      </c>
      <c r="F14" s="15"/>
      <c r="G14" s="29"/>
      <c r="H14" s="15" t="s">
        <v>14</v>
      </c>
      <c r="I14" s="29"/>
      <c r="J14" s="15"/>
      <c r="K14" s="15"/>
      <c r="L14" s="15"/>
      <c r="M14" s="15"/>
      <c r="N14" s="15"/>
      <c r="O14" s="15"/>
      <c r="P14" s="15" t="s">
        <v>15</v>
      </c>
      <c r="Q14" s="34"/>
      <c r="R14" s="19"/>
      <c r="S14" s="20"/>
    </row>
    <row r="15" spans="1:19" s="2" customFormat="1" ht="18.75" customHeight="1">
      <c r="A15" s="17"/>
      <c r="B15" s="15"/>
      <c r="C15" s="15"/>
      <c r="D15" s="15"/>
      <c r="E15" s="30"/>
      <c r="F15" s="15"/>
      <c r="G15" s="29"/>
      <c r="H15" s="201"/>
      <c r="I15" s="202"/>
      <c r="J15" s="15"/>
      <c r="K15" s="15"/>
      <c r="L15" s="15"/>
      <c r="M15" s="15"/>
      <c r="N15" s="15"/>
      <c r="O15" s="15"/>
      <c r="P15" s="35" t="s">
        <v>16</v>
      </c>
      <c r="Q15" s="36"/>
      <c r="R15" s="24"/>
      <c r="S15" s="20"/>
    </row>
    <row r="16" spans="1:19" s="2" customFormat="1" ht="9" customHeight="1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9"/>
    </row>
    <row r="17" spans="1:19" s="2" customFormat="1" ht="20.25" customHeight="1">
      <c r="A17" s="40"/>
      <c r="B17" s="41"/>
      <c r="C17" s="41"/>
      <c r="D17" s="41"/>
      <c r="E17" s="42" t="s">
        <v>17</v>
      </c>
      <c r="F17" s="41"/>
      <c r="G17" s="41"/>
      <c r="H17" s="41"/>
      <c r="I17" s="41"/>
      <c r="J17" s="41"/>
      <c r="K17" s="41"/>
      <c r="L17" s="41"/>
      <c r="M17" s="41"/>
      <c r="N17" s="41"/>
      <c r="O17" s="38"/>
      <c r="P17" s="41"/>
      <c r="Q17" s="41"/>
      <c r="R17" s="41"/>
      <c r="S17" s="43"/>
    </row>
    <row r="18" spans="1:19" s="2" customFormat="1" ht="21.75" customHeight="1">
      <c r="A18" s="44" t="s">
        <v>18</v>
      </c>
      <c r="B18" s="45"/>
      <c r="C18" s="45"/>
      <c r="D18" s="46"/>
      <c r="E18" s="47" t="s">
        <v>19</v>
      </c>
      <c r="F18" s="46"/>
      <c r="G18" s="47" t="s">
        <v>20</v>
      </c>
      <c r="H18" s="45"/>
      <c r="I18" s="46"/>
      <c r="J18" s="47" t="s">
        <v>21</v>
      </c>
      <c r="K18" s="45"/>
      <c r="L18" s="47" t="s">
        <v>22</v>
      </c>
      <c r="M18" s="45"/>
      <c r="N18" s="45"/>
      <c r="O18" s="48"/>
      <c r="P18" s="46"/>
      <c r="Q18" s="47" t="s">
        <v>23</v>
      </c>
      <c r="R18" s="45"/>
      <c r="S18" s="49"/>
    </row>
    <row r="19" spans="1:19" s="2" customFormat="1" ht="19.5" customHeight="1">
      <c r="A19" s="50"/>
      <c r="B19" s="51"/>
      <c r="C19" s="51"/>
      <c r="D19" s="52">
        <v>0</v>
      </c>
      <c r="E19" s="53">
        <v>0</v>
      </c>
      <c r="F19" s="54"/>
      <c r="G19" s="55"/>
      <c r="H19" s="51"/>
      <c r="I19" s="52">
        <v>0</v>
      </c>
      <c r="J19" s="53">
        <v>0</v>
      </c>
      <c r="K19" s="56"/>
      <c r="L19" s="55"/>
      <c r="M19" s="51"/>
      <c r="N19" s="51"/>
      <c r="O19" s="57"/>
      <c r="P19" s="52">
        <v>0</v>
      </c>
      <c r="Q19" s="55"/>
      <c r="R19" s="58">
        <v>0</v>
      </c>
      <c r="S19" s="59"/>
    </row>
    <row r="20" spans="1:19" s="2" customFormat="1" ht="20.25" customHeight="1">
      <c r="A20" s="40"/>
      <c r="B20" s="41"/>
      <c r="C20" s="41"/>
      <c r="D20" s="41"/>
      <c r="E20" s="42" t="s">
        <v>24</v>
      </c>
      <c r="F20" s="41"/>
      <c r="G20" s="41"/>
      <c r="H20" s="41"/>
      <c r="I20" s="41"/>
      <c r="J20" s="60" t="s">
        <v>25</v>
      </c>
      <c r="K20" s="41"/>
      <c r="L20" s="41"/>
      <c r="M20" s="41"/>
      <c r="N20" s="41"/>
      <c r="O20" s="38"/>
      <c r="P20" s="41"/>
      <c r="Q20" s="41"/>
      <c r="R20" s="41"/>
      <c r="S20" s="43"/>
    </row>
    <row r="21" spans="1:19" s="2" customFormat="1" ht="19.5" customHeight="1">
      <c r="A21" s="61" t="s">
        <v>26</v>
      </c>
      <c r="B21" s="62"/>
      <c r="C21" s="63" t="s">
        <v>27</v>
      </c>
      <c r="D21" s="64"/>
      <c r="E21" s="64"/>
      <c r="F21" s="65"/>
      <c r="G21" s="61" t="s">
        <v>28</v>
      </c>
      <c r="H21" s="66"/>
      <c r="I21" s="63" t="s">
        <v>29</v>
      </c>
      <c r="J21" s="64"/>
      <c r="K21" s="64"/>
      <c r="L21" s="61" t="s">
        <v>30</v>
      </c>
      <c r="M21" s="66"/>
      <c r="N21" s="63" t="s">
        <v>31</v>
      </c>
      <c r="O21" s="67"/>
      <c r="P21" s="64"/>
      <c r="Q21" s="64"/>
      <c r="R21" s="64"/>
      <c r="S21" s="65"/>
    </row>
    <row r="22" spans="1:19" s="2" customFormat="1" ht="19.5" customHeight="1">
      <c r="A22" s="68" t="s">
        <v>32</v>
      </c>
      <c r="B22" s="69" t="s">
        <v>33</v>
      </c>
      <c r="C22" s="70"/>
      <c r="D22" s="71" t="s">
        <v>34</v>
      </c>
      <c r="E22" s="72">
        <v>0</v>
      </c>
      <c r="F22" s="73"/>
      <c r="G22" s="68" t="s">
        <v>35</v>
      </c>
      <c r="H22" s="74" t="s">
        <v>36</v>
      </c>
      <c r="I22" s="75"/>
      <c r="J22" s="76">
        <v>0</v>
      </c>
      <c r="K22" s="77"/>
      <c r="L22" s="68" t="s">
        <v>37</v>
      </c>
      <c r="M22" s="78" t="s">
        <v>38</v>
      </c>
      <c r="N22" s="79"/>
      <c r="O22" s="48"/>
      <c r="P22" s="79"/>
      <c r="Q22" s="80"/>
      <c r="R22" s="72">
        <v>0</v>
      </c>
      <c r="S22" s="73"/>
    </row>
    <row r="23" spans="1:19" s="2" customFormat="1" ht="19.5" customHeight="1">
      <c r="A23" s="68" t="s">
        <v>39</v>
      </c>
      <c r="B23" s="81"/>
      <c r="C23" s="82"/>
      <c r="D23" s="71" t="s">
        <v>40</v>
      </c>
      <c r="E23" s="72">
        <v>0</v>
      </c>
      <c r="F23" s="73"/>
      <c r="G23" s="68" t="s">
        <v>41</v>
      </c>
      <c r="H23" s="15" t="s">
        <v>42</v>
      </c>
      <c r="I23" s="75"/>
      <c r="J23" s="76">
        <v>0</v>
      </c>
      <c r="K23" s="77"/>
      <c r="L23" s="68" t="s">
        <v>43</v>
      </c>
      <c r="M23" s="78" t="s">
        <v>44</v>
      </c>
      <c r="N23" s="79"/>
      <c r="O23" s="48"/>
      <c r="P23" s="79"/>
      <c r="Q23" s="80"/>
      <c r="R23" s="72">
        <v>0</v>
      </c>
      <c r="S23" s="73"/>
    </row>
    <row r="24" spans="1:19" s="2" customFormat="1" ht="19.5" customHeight="1">
      <c r="A24" s="68" t="s">
        <v>45</v>
      </c>
      <c r="B24" s="69" t="s">
        <v>46</v>
      </c>
      <c r="C24" s="70"/>
      <c r="D24" s="71" t="s">
        <v>34</v>
      </c>
      <c r="E24" s="72">
        <v>0</v>
      </c>
      <c r="F24" s="73"/>
      <c r="G24" s="68" t="s">
        <v>47</v>
      </c>
      <c r="H24" s="74" t="s">
        <v>48</v>
      </c>
      <c r="I24" s="75"/>
      <c r="J24" s="76">
        <v>0</v>
      </c>
      <c r="K24" s="77"/>
      <c r="L24" s="68" t="s">
        <v>49</v>
      </c>
      <c r="M24" s="78" t="s">
        <v>50</v>
      </c>
      <c r="N24" s="79"/>
      <c r="O24" s="48"/>
      <c r="P24" s="79"/>
      <c r="Q24" s="80"/>
      <c r="R24" s="72">
        <v>0</v>
      </c>
      <c r="S24" s="73"/>
    </row>
    <row r="25" spans="1:19" s="2" customFormat="1" ht="19.5" customHeight="1">
      <c r="A25" s="68" t="s">
        <v>51</v>
      </c>
      <c r="B25" s="81"/>
      <c r="C25" s="82"/>
      <c r="D25" s="71" t="s">
        <v>40</v>
      </c>
      <c r="E25" s="72">
        <v>0</v>
      </c>
      <c r="F25" s="73"/>
      <c r="G25" s="68" t="s">
        <v>52</v>
      </c>
      <c r="H25" s="74"/>
      <c r="I25" s="75"/>
      <c r="J25" s="76">
        <v>0</v>
      </c>
      <c r="K25" s="77"/>
      <c r="L25" s="68" t="s">
        <v>53</v>
      </c>
      <c r="M25" s="78" t="s">
        <v>54</v>
      </c>
      <c r="N25" s="79"/>
      <c r="O25" s="48"/>
      <c r="P25" s="79"/>
      <c r="Q25" s="80"/>
      <c r="R25" s="72">
        <v>0</v>
      </c>
      <c r="S25" s="73"/>
    </row>
    <row r="26" spans="1:19" s="2" customFormat="1" ht="19.5" customHeight="1">
      <c r="A26" s="68" t="s">
        <v>55</v>
      </c>
      <c r="B26" s="69" t="s">
        <v>56</v>
      </c>
      <c r="C26" s="70"/>
      <c r="D26" s="71" t="s">
        <v>34</v>
      </c>
      <c r="E26" s="72">
        <f>Rozpočet!G7</f>
        <v>0</v>
      </c>
      <c r="F26" s="73"/>
      <c r="G26" s="83"/>
      <c r="H26" s="79"/>
      <c r="I26" s="75"/>
      <c r="J26" s="76"/>
      <c r="K26" s="77"/>
      <c r="L26" s="68" t="s">
        <v>57</v>
      </c>
      <c r="M26" s="78" t="s">
        <v>58</v>
      </c>
      <c r="N26" s="79"/>
      <c r="O26" s="48"/>
      <c r="P26" s="79"/>
      <c r="Q26" s="80"/>
      <c r="R26" s="72">
        <v>0</v>
      </c>
      <c r="S26" s="73"/>
    </row>
    <row r="27" spans="1:19" s="2" customFormat="1" ht="19.5" customHeight="1">
      <c r="A27" s="68" t="s">
        <v>59</v>
      </c>
      <c r="B27" s="84"/>
      <c r="C27" s="85"/>
      <c r="D27" s="71" t="s">
        <v>40</v>
      </c>
      <c r="E27" s="72">
        <v>0</v>
      </c>
      <c r="F27" s="73"/>
      <c r="G27" s="83"/>
      <c r="H27" s="79"/>
      <c r="I27" s="75"/>
      <c r="J27" s="76"/>
      <c r="K27" s="77"/>
      <c r="L27" s="68" t="s">
        <v>60</v>
      </c>
      <c r="M27" s="74" t="s">
        <v>61</v>
      </c>
      <c r="N27" s="79"/>
      <c r="O27" s="48"/>
      <c r="P27" s="79"/>
      <c r="Q27" s="75"/>
      <c r="R27" s="72">
        <v>0</v>
      </c>
      <c r="S27" s="73"/>
    </row>
    <row r="28" spans="1:19" s="2" customFormat="1" ht="19.5" customHeight="1">
      <c r="A28" s="68" t="s">
        <v>62</v>
      </c>
      <c r="B28" s="81"/>
      <c r="C28" s="48"/>
      <c r="D28" s="71" t="s">
        <v>63</v>
      </c>
      <c r="E28" s="86">
        <v>0</v>
      </c>
      <c r="F28" s="20"/>
      <c r="G28" s="83"/>
      <c r="H28" s="79"/>
      <c r="I28" s="75"/>
      <c r="J28" s="87"/>
      <c r="K28" s="88"/>
      <c r="L28" s="83"/>
      <c r="M28" s="79"/>
      <c r="N28" s="79"/>
      <c r="O28" s="48"/>
      <c r="P28" s="79"/>
      <c r="Q28" s="75"/>
      <c r="R28" s="86"/>
      <c r="S28" s="20"/>
    </row>
    <row r="29" spans="1:19" s="2" customFormat="1" ht="19.5" customHeight="1">
      <c r="A29" s="68" t="s">
        <v>64</v>
      </c>
      <c r="B29" s="207" t="s">
        <v>65</v>
      </c>
      <c r="C29" s="207"/>
      <c r="D29" s="207"/>
      <c r="E29" s="89">
        <f>SUM(E22:E28)</f>
        <v>0</v>
      </c>
      <c r="F29" s="43"/>
      <c r="G29" s="68" t="s">
        <v>66</v>
      </c>
      <c r="H29" s="90" t="s">
        <v>67</v>
      </c>
      <c r="I29" s="75"/>
      <c r="J29" s="91"/>
      <c r="K29" s="92"/>
      <c r="L29" s="68" t="s">
        <v>68</v>
      </c>
      <c r="M29" s="90" t="s">
        <v>69</v>
      </c>
      <c r="N29" s="79"/>
      <c r="O29" s="48"/>
      <c r="P29" s="79"/>
      <c r="Q29" s="75"/>
      <c r="R29" s="89">
        <v>0</v>
      </c>
      <c r="S29" s="43"/>
    </row>
    <row r="30" spans="1:19" s="2" customFormat="1" ht="19.5" customHeight="1">
      <c r="A30" s="93" t="s">
        <v>70</v>
      </c>
      <c r="B30" s="94" t="s">
        <v>71</v>
      </c>
      <c r="C30" s="95"/>
      <c r="D30" s="96"/>
      <c r="E30" s="97">
        <f>Rozpočet!G53+Rozpočet!G57</f>
        <v>0</v>
      </c>
      <c r="F30" s="39"/>
      <c r="G30" s="93" t="s">
        <v>72</v>
      </c>
      <c r="H30" s="94" t="s">
        <v>73</v>
      </c>
      <c r="I30" s="96"/>
      <c r="J30" s="98">
        <v>0</v>
      </c>
      <c r="K30" s="99"/>
      <c r="L30" s="93" t="s">
        <v>74</v>
      </c>
      <c r="M30" s="94" t="s">
        <v>75</v>
      </c>
      <c r="N30" s="95"/>
      <c r="O30" s="38"/>
      <c r="P30" s="95"/>
      <c r="Q30" s="96"/>
      <c r="R30" s="97">
        <v>0</v>
      </c>
      <c r="S30" s="39"/>
    </row>
    <row r="31" spans="1:19" s="2" customFormat="1" ht="19.5" customHeight="1">
      <c r="A31" s="100" t="s">
        <v>10</v>
      </c>
      <c r="B31" s="14"/>
      <c r="C31" s="14"/>
      <c r="D31" s="14"/>
      <c r="E31" s="14"/>
      <c r="F31" s="101"/>
      <c r="G31" s="102"/>
      <c r="H31" s="14"/>
      <c r="I31" s="14"/>
      <c r="J31" s="14"/>
      <c r="K31" s="14"/>
      <c r="L31" s="61" t="s">
        <v>76</v>
      </c>
      <c r="M31" s="46"/>
      <c r="N31" s="63" t="s">
        <v>77</v>
      </c>
      <c r="O31" s="67"/>
      <c r="P31" s="45"/>
      <c r="Q31" s="45"/>
      <c r="R31" s="45"/>
      <c r="S31" s="49"/>
    </row>
    <row r="32" spans="1:19" s="2" customFormat="1" ht="19.5" customHeight="1">
      <c r="A32" s="17"/>
      <c r="B32" s="15"/>
      <c r="C32" s="15"/>
      <c r="D32" s="15"/>
      <c r="E32" s="15"/>
      <c r="F32" s="85"/>
      <c r="G32" s="84"/>
      <c r="H32" s="15"/>
      <c r="I32" s="15"/>
      <c r="J32" s="15"/>
      <c r="K32" s="15"/>
      <c r="L32" s="68" t="s">
        <v>78</v>
      </c>
      <c r="M32" s="74" t="s">
        <v>79</v>
      </c>
      <c r="N32" s="79"/>
      <c r="O32" s="48"/>
      <c r="P32" s="79"/>
      <c r="Q32" s="75"/>
      <c r="R32" s="165">
        <f>E29+J29+R29+R30</f>
        <v>0</v>
      </c>
      <c r="S32" s="43"/>
    </row>
    <row r="33" spans="1:19" s="2" customFormat="1" ht="19.5" customHeight="1">
      <c r="A33" s="103" t="s">
        <v>80</v>
      </c>
      <c r="B33" s="48"/>
      <c r="C33" s="48"/>
      <c r="D33" s="48"/>
      <c r="E33" s="48"/>
      <c r="F33" s="82"/>
      <c r="G33" s="104" t="s">
        <v>81</v>
      </c>
      <c r="H33" s="48"/>
      <c r="I33" s="48"/>
      <c r="J33" s="48"/>
      <c r="K33" s="48"/>
      <c r="L33" s="68" t="s">
        <v>82</v>
      </c>
      <c r="M33" s="78" t="s">
        <v>83</v>
      </c>
      <c r="N33" s="105">
        <v>20</v>
      </c>
      <c r="O33" s="48" t="s">
        <v>84</v>
      </c>
      <c r="P33" s="106">
        <v>521.45000000000005</v>
      </c>
      <c r="Q33" s="75"/>
      <c r="R33" s="107">
        <f>R32*0.2</f>
        <v>0</v>
      </c>
      <c r="S33" s="108"/>
    </row>
    <row r="34" spans="1:19" s="2" customFormat="1" ht="12.75" hidden="1" customHeight="1">
      <c r="A34" s="109"/>
      <c r="B34" s="110"/>
      <c r="C34" s="110"/>
      <c r="D34" s="110"/>
      <c r="E34" s="111"/>
      <c r="F34" s="70"/>
      <c r="G34" s="112"/>
      <c r="H34" s="111"/>
      <c r="I34" s="111"/>
      <c r="J34" s="111"/>
      <c r="K34" s="111"/>
      <c r="L34" s="113"/>
      <c r="M34" s="114"/>
      <c r="N34" s="115"/>
      <c r="O34" s="116"/>
      <c r="P34" s="117"/>
      <c r="Q34" s="115"/>
      <c r="R34" s="118"/>
      <c r="S34" s="73"/>
    </row>
    <row r="35" spans="1:19" s="2" customFormat="1" ht="35.25" customHeight="1">
      <c r="A35" s="119" t="s">
        <v>9</v>
      </c>
      <c r="B35" s="15"/>
      <c r="C35" s="15"/>
      <c r="D35" s="15"/>
      <c r="E35" s="15"/>
      <c r="F35" s="85"/>
      <c r="G35" s="84"/>
      <c r="H35" s="15"/>
      <c r="I35" s="15"/>
      <c r="J35" s="15"/>
      <c r="K35" s="15"/>
      <c r="L35" s="93" t="s">
        <v>85</v>
      </c>
      <c r="M35" s="203" t="s">
        <v>86</v>
      </c>
      <c r="N35" s="203"/>
      <c r="O35" s="203"/>
      <c r="P35" s="203"/>
      <c r="Q35" s="203"/>
      <c r="R35" s="120">
        <f>R32+R33</f>
        <v>0</v>
      </c>
      <c r="S35" s="27"/>
    </row>
    <row r="36" spans="1:19" s="2" customFormat="1" ht="33" customHeight="1">
      <c r="A36" s="103" t="s">
        <v>80</v>
      </c>
      <c r="B36" s="48"/>
      <c r="C36" s="48"/>
      <c r="D36" s="48"/>
      <c r="E36" s="48"/>
      <c r="F36" s="82"/>
      <c r="G36" s="104" t="s">
        <v>81</v>
      </c>
      <c r="H36" s="48"/>
      <c r="I36" s="48"/>
      <c r="J36" s="48"/>
      <c r="K36" s="48"/>
      <c r="L36" s="61" t="s">
        <v>87</v>
      </c>
      <c r="M36" s="46"/>
      <c r="N36" s="63" t="s">
        <v>88</v>
      </c>
      <c r="O36" s="67"/>
      <c r="P36" s="45"/>
      <c r="Q36" s="45"/>
      <c r="R36" s="121"/>
      <c r="S36" s="49"/>
    </row>
    <row r="37" spans="1:19" s="2" customFormat="1" ht="20.25" customHeight="1">
      <c r="A37" s="122" t="s">
        <v>11</v>
      </c>
      <c r="B37" s="111"/>
      <c r="C37" s="111"/>
      <c r="D37" s="111"/>
      <c r="E37" s="111"/>
      <c r="F37" s="70"/>
      <c r="G37" s="112"/>
      <c r="H37" s="111"/>
      <c r="I37" s="111"/>
      <c r="J37" s="111"/>
      <c r="K37" s="111"/>
      <c r="L37" s="68" t="s">
        <v>89</v>
      </c>
      <c r="M37" s="74" t="s">
        <v>90</v>
      </c>
      <c r="N37" s="79"/>
      <c r="O37" s="48"/>
      <c r="P37" s="79"/>
      <c r="Q37" s="75"/>
      <c r="R37" s="72">
        <v>0</v>
      </c>
      <c r="S37" s="73"/>
    </row>
    <row r="38" spans="1:19" s="2" customFormat="1" ht="19.5" customHeight="1">
      <c r="A38" s="17"/>
      <c r="B38" s="15"/>
      <c r="C38" s="15"/>
      <c r="D38" s="15"/>
      <c r="E38" s="15"/>
      <c r="F38" s="85"/>
      <c r="G38" s="84"/>
      <c r="H38" s="15"/>
      <c r="I38" s="15"/>
      <c r="J38" s="15"/>
      <c r="K38" s="15"/>
      <c r="L38" s="68" t="s">
        <v>91</v>
      </c>
      <c r="M38" s="74" t="s">
        <v>92</v>
      </c>
      <c r="N38" s="79"/>
      <c r="O38" s="48"/>
      <c r="P38" s="79"/>
      <c r="Q38" s="75"/>
      <c r="R38" s="72">
        <v>0</v>
      </c>
      <c r="S38" s="73"/>
    </row>
    <row r="39" spans="1:19" s="2" customFormat="1" ht="19.5" customHeight="1">
      <c r="A39" s="123" t="s">
        <v>80</v>
      </c>
      <c r="B39" s="38"/>
      <c r="C39" s="38"/>
      <c r="D39" s="38"/>
      <c r="E39" s="38"/>
      <c r="F39" s="124"/>
      <c r="G39" s="125" t="s">
        <v>81</v>
      </c>
      <c r="H39" s="38"/>
      <c r="I39" s="38"/>
      <c r="J39" s="38"/>
      <c r="K39" s="38"/>
      <c r="L39" s="93" t="s">
        <v>93</v>
      </c>
      <c r="M39" s="94" t="s">
        <v>94</v>
      </c>
      <c r="N39" s="95"/>
      <c r="O39" s="38"/>
      <c r="P39" s="95"/>
      <c r="Q39" s="96"/>
      <c r="R39" s="53">
        <v>0</v>
      </c>
      <c r="S39" s="126"/>
    </row>
  </sheetData>
  <mergeCells count="12">
    <mergeCell ref="E12:M12"/>
    <mergeCell ref="H15:I15"/>
    <mergeCell ref="M35:Q35"/>
    <mergeCell ref="Q12:R12"/>
    <mergeCell ref="B12:D12"/>
    <mergeCell ref="B29:D29"/>
    <mergeCell ref="E11:M11"/>
    <mergeCell ref="E5:M5"/>
    <mergeCell ref="E6:M6"/>
    <mergeCell ref="E7:M7"/>
    <mergeCell ref="E9:M9"/>
    <mergeCell ref="E10:M10"/>
  </mergeCells>
  <printOptions horizontalCentered="1"/>
  <pageMargins left="0.39370079040527345" right="0.39370079040527345" top="0.7874015808105469" bottom="0.7874015808105469" header="0" footer="0"/>
  <pageSetup paperSize="9" scale="91" orientation="portrait" blackAndWhite="1" horizontalDpi="4294967293" verticalDpi="4294967293" r:id="rId1"/>
  <headerFooter alignWithMargins="0">
    <oddFooter>&amp;C   Strana &amp;P 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5"/>
  <sheetViews>
    <sheetView zoomScale="200" zoomScaleNormal="200" workbookViewId="0">
      <selection activeCell="C13" sqref="C13"/>
    </sheetView>
  </sheetViews>
  <sheetFormatPr defaultRowHeight="10.5"/>
  <cols>
    <col min="1" max="1" width="9.33203125" style="128"/>
    <col min="2" max="2" width="14.33203125" style="128" customWidth="1"/>
    <col min="3" max="3" width="53.5" style="129" customWidth="1"/>
    <col min="4" max="4" width="9.33203125" style="130"/>
    <col min="5" max="5" width="11.5" style="131" customWidth="1"/>
    <col min="6" max="6" width="9.83203125" style="132" bestFit="1" customWidth="1"/>
    <col min="7" max="7" width="14.33203125" style="132" customWidth="1"/>
    <col min="8" max="16384" width="9.33203125" style="128"/>
  </cols>
  <sheetData>
    <row r="1" spans="1:7" ht="11.25">
      <c r="A1" s="127" t="s">
        <v>132</v>
      </c>
    </row>
    <row r="2" spans="1:7" ht="11.25">
      <c r="A2" s="127" t="s">
        <v>96</v>
      </c>
    </row>
    <row r="3" spans="1:7" ht="11.25">
      <c r="A3" s="133" t="s">
        <v>97</v>
      </c>
    </row>
    <row r="4" spans="1:7" ht="11.25">
      <c r="A4" s="134" t="s">
        <v>98</v>
      </c>
    </row>
    <row r="5" spans="1:7" ht="11.25">
      <c r="A5" s="134" t="s">
        <v>180</v>
      </c>
    </row>
    <row r="6" spans="1:7" s="141" customFormat="1" ht="21">
      <c r="A6" s="135" t="s">
        <v>99</v>
      </c>
      <c r="B6" s="136" t="s">
        <v>100</v>
      </c>
      <c r="C6" s="137" t="s">
        <v>101</v>
      </c>
      <c r="D6" s="135" t="s">
        <v>102</v>
      </c>
      <c r="E6" s="138" t="s">
        <v>103</v>
      </c>
      <c r="F6" s="139" t="s">
        <v>104</v>
      </c>
      <c r="G6" s="140" t="s">
        <v>105</v>
      </c>
    </row>
    <row r="7" spans="1:7" ht="12">
      <c r="B7" s="146" t="s">
        <v>108</v>
      </c>
      <c r="C7" s="147" t="s">
        <v>109</v>
      </c>
      <c r="D7" s="145"/>
      <c r="E7" s="148"/>
      <c r="F7" s="149"/>
      <c r="G7" s="150">
        <f>SUM(G9:G47)</f>
        <v>0</v>
      </c>
    </row>
    <row r="8" spans="1:7" ht="21">
      <c r="A8" s="151">
        <v>1</v>
      </c>
      <c r="B8" s="156">
        <v>971033241</v>
      </c>
      <c r="C8" s="167" t="s">
        <v>140</v>
      </c>
      <c r="D8" s="153" t="s">
        <v>106</v>
      </c>
      <c r="E8" s="154">
        <v>5</v>
      </c>
      <c r="F8" s="155"/>
      <c r="G8" s="155">
        <f t="shared" ref="G8" si="0">F8*E8</f>
        <v>0</v>
      </c>
    </row>
    <row r="9" spans="1:7" ht="21">
      <c r="A9" s="151">
        <v>2</v>
      </c>
      <c r="B9" s="156">
        <v>210010353</v>
      </c>
      <c r="C9" s="152" t="s">
        <v>111</v>
      </c>
      <c r="D9" s="153" t="s">
        <v>106</v>
      </c>
      <c r="E9" s="154">
        <v>88</v>
      </c>
      <c r="F9" s="155"/>
      <c r="G9" s="155">
        <f t="shared" ref="G9:G27" si="1">F9*E9</f>
        <v>0</v>
      </c>
    </row>
    <row r="10" spans="1:7">
      <c r="A10" s="151">
        <v>3</v>
      </c>
      <c r="B10" s="159" t="s">
        <v>133</v>
      </c>
      <c r="C10" s="166" t="s">
        <v>134</v>
      </c>
      <c r="D10" s="160" t="s">
        <v>110</v>
      </c>
      <c r="E10" s="161">
        <v>88</v>
      </c>
      <c r="F10" s="162"/>
      <c r="G10" s="155">
        <f t="shared" si="1"/>
        <v>0</v>
      </c>
    </row>
    <row r="11" spans="1:7" ht="21">
      <c r="A11" s="151">
        <v>4</v>
      </c>
      <c r="B11" s="156">
        <v>210020304</v>
      </c>
      <c r="C11" s="152" t="s">
        <v>112</v>
      </c>
      <c r="D11" s="153" t="s">
        <v>107</v>
      </c>
      <c r="E11" s="154">
        <v>150</v>
      </c>
      <c r="F11" s="155"/>
      <c r="G11" s="155">
        <f t="shared" si="1"/>
        <v>0</v>
      </c>
    </row>
    <row r="12" spans="1:7">
      <c r="A12" s="151">
        <v>5</v>
      </c>
      <c r="B12" s="159" t="s">
        <v>113</v>
      </c>
      <c r="C12" s="166" t="s">
        <v>114</v>
      </c>
      <c r="D12" s="160" t="s">
        <v>115</v>
      </c>
      <c r="E12" s="161">
        <v>150</v>
      </c>
      <c r="F12" s="162"/>
      <c r="G12" s="155">
        <f t="shared" si="1"/>
        <v>0</v>
      </c>
    </row>
    <row r="13" spans="1:7" s="175" customFormat="1" ht="21">
      <c r="A13" s="151">
        <v>6</v>
      </c>
      <c r="B13" s="170">
        <v>210020301</v>
      </c>
      <c r="C13" s="171" t="s">
        <v>173</v>
      </c>
      <c r="D13" s="172" t="s">
        <v>107</v>
      </c>
      <c r="E13" s="173">
        <v>320</v>
      </c>
      <c r="F13" s="174"/>
      <c r="G13" s="174">
        <f t="shared" si="1"/>
        <v>0</v>
      </c>
    </row>
    <row r="14" spans="1:7" s="175" customFormat="1">
      <c r="A14" s="151">
        <v>7</v>
      </c>
      <c r="B14" s="176" t="s">
        <v>133</v>
      </c>
      <c r="C14" s="177" t="s">
        <v>174</v>
      </c>
      <c r="D14" s="178" t="s">
        <v>115</v>
      </c>
      <c r="E14" s="179">
        <v>320</v>
      </c>
      <c r="F14" s="180"/>
      <c r="G14" s="174">
        <f t="shared" si="1"/>
        <v>0</v>
      </c>
    </row>
    <row r="15" spans="1:7">
      <c r="A15" s="151">
        <v>8</v>
      </c>
      <c r="B15" s="156" t="s">
        <v>133</v>
      </c>
      <c r="C15" s="167" t="s">
        <v>172</v>
      </c>
      <c r="D15" s="153" t="s">
        <v>107</v>
      </c>
      <c r="E15" s="154">
        <v>22</v>
      </c>
      <c r="F15" s="155"/>
      <c r="G15" s="155">
        <f t="shared" ref="G15" si="2">F15*E15</f>
        <v>0</v>
      </c>
    </row>
    <row r="16" spans="1:7" ht="21">
      <c r="A16" s="151">
        <v>9</v>
      </c>
      <c r="B16" s="156">
        <v>210110003</v>
      </c>
      <c r="C16" s="152" t="s">
        <v>116</v>
      </c>
      <c r="D16" s="153" t="s">
        <v>106</v>
      </c>
      <c r="E16" s="154">
        <v>2</v>
      </c>
      <c r="F16" s="155"/>
      <c r="G16" s="155">
        <f t="shared" si="1"/>
        <v>0</v>
      </c>
    </row>
    <row r="17" spans="1:7">
      <c r="A17" s="151">
        <v>10</v>
      </c>
      <c r="B17" s="159" t="s">
        <v>133</v>
      </c>
      <c r="C17" s="166" t="s">
        <v>135</v>
      </c>
      <c r="D17" s="160" t="s">
        <v>110</v>
      </c>
      <c r="E17" s="161">
        <v>2</v>
      </c>
      <c r="F17" s="162"/>
      <c r="G17" s="155">
        <f t="shared" si="1"/>
        <v>0</v>
      </c>
    </row>
    <row r="18" spans="1:7">
      <c r="A18" s="151">
        <v>11</v>
      </c>
      <c r="B18" s="156">
        <v>210201081</v>
      </c>
      <c r="C18" s="167" t="s">
        <v>165</v>
      </c>
      <c r="D18" s="153" t="s">
        <v>106</v>
      </c>
      <c r="E18" s="154">
        <v>88</v>
      </c>
      <c r="F18" s="155"/>
      <c r="G18" s="155">
        <f t="shared" si="1"/>
        <v>0</v>
      </c>
    </row>
    <row r="19" spans="1:7">
      <c r="A19" s="151">
        <v>12</v>
      </c>
      <c r="B19" s="156" t="s">
        <v>133</v>
      </c>
      <c r="C19" s="167" t="s">
        <v>166</v>
      </c>
      <c r="D19" s="153" t="s">
        <v>106</v>
      </c>
      <c r="E19" s="154">
        <v>88</v>
      </c>
      <c r="F19" s="155"/>
      <c r="G19" s="155">
        <f t="shared" ref="G19" si="3">F19*E19</f>
        <v>0</v>
      </c>
    </row>
    <row r="20" spans="1:7" ht="72" customHeight="1">
      <c r="A20" s="151">
        <v>13</v>
      </c>
      <c r="B20" s="156" t="s">
        <v>133</v>
      </c>
      <c r="C20" s="167" t="s">
        <v>182</v>
      </c>
      <c r="D20" s="153" t="s">
        <v>106</v>
      </c>
      <c r="E20" s="154">
        <v>88</v>
      </c>
      <c r="F20" s="155"/>
      <c r="G20" s="155">
        <f t="shared" ref="G20:G21" si="4">F20*E20</f>
        <v>0</v>
      </c>
    </row>
    <row r="21" spans="1:7" s="175" customFormat="1">
      <c r="A21" s="151">
        <v>14</v>
      </c>
      <c r="B21" s="170" t="s">
        <v>133</v>
      </c>
      <c r="C21" s="171" t="s">
        <v>175</v>
      </c>
      <c r="D21" s="172" t="s">
        <v>106</v>
      </c>
      <c r="E21" s="173">
        <v>176</v>
      </c>
      <c r="F21" s="174"/>
      <c r="G21" s="174">
        <f t="shared" si="4"/>
        <v>0</v>
      </c>
    </row>
    <row r="22" spans="1:7">
      <c r="A22" s="151">
        <v>15</v>
      </c>
      <c r="B22" s="156">
        <v>210220001</v>
      </c>
      <c r="C22" s="167" t="s">
        <v>117</v>
      </c>
      <c r="D22" s="153" t="s">
        <v>107</v>
      </c>
      <c r="E22" s="154">
        <v>60</v>
      </c>
      <c r="F22" s="155"/>
      <c r="G22" s="155">
        <f t="shared" si="1"/>
        <v>0</v>
      </c>
    </row>
    <row r="23" spans="1:7">
      <c r="A23" s="151">
        <v>16</v>
      </c>
      <c r="B23" s="159">
        <v>354410054700</v>
      </c>
      <c r="C23" s="163" t="s">
        <v>118</v>
      </c>
      <c r="D23" s="160" t="s">
        <v>119</v>
      </c>
      <c r="E23" s="161">
        <v>60</v>
      </c>
      <c r="F23" s="162"/>
      <c r="G23" s="155">
        <f t="shared" si="1"/>
        <v>0</v>
      </c>
    </row>
    <row r="24" spans="1:7" ht="11.25" customHeight="1">
      <c r="A24" s="151">
        <v>17</v>
      </c>
      <c r="B24" s="156">
        <v>210220002</v>
      </c>
      <c r="C24" s="152" t="s">
        <v>120</v>
      </c>
      <c r="D24" s="153" t="s">
        <v>107</v>
      </c>
      <c r="E24" s="154">
        <v>20</v>
      </c>
      <c r="F24" s="155"/>
      <c r="G24" s="155">
        <f t="shared" si="1"/>
        <v>0</v>
      </c>
    </row>
    <row r="25" spans="1:7">
      <c r="A25" s="151">
        <v>18</v>
      </c>
      <c r="B25" s="159">
        <v>354410058800</v>
      </c>
      <c r="C25" s="163" t="s">
        <v>121</v>
      </c>
      <c r="D25" s="160" t="s">
        <v>119</v>
      </c>
      <c r="E25" s="161">
        <v>20</v>
      </c>
      <c r="F25" s="162"/>
      <c r="G25" s="155">
        <f t="shared" si="1"/>
        <v>0</v>
      </c>
    </row>
    <row r="26" spans="1:7">
      <c r="A26" s="151">
        <v>19</v>
      </c>
      <c r="B26" s="156">
        <v>210220031</v>
      </c>
      <c r="C26" s="152" t="s">
        <v>122</v>
      </c>
      <c r="D26" s="153" t="s">
        <v>106</v>
      </c>
      <c r="E26" s="154">
        <v>1</v>
      </c>
      <c r="F26" s="155"/>
      <c r="G26" s="155">
        <f t="shared" si="1"/>
        <v>0</v>
      </c>
    </row>
    <row r="27" spans="1:7">
      <c r="A27" s="151">
        <v>20</v>
      </c>
      <c r="B27" s="159">
        <v>345610005100</v>
      </c>
      <c r="C27" s="163" t="s">
        <v>123</v>
      </c>
      <c r="D27" s="160" t="s">
        <v>110</v>
      </c>
      <c r="E27" s="161">
        <v>1</v>
      </c>
      <c r="F27" s="162"/>
      <c r="G27" s="155">
        <f t="shared" si="1"/>
        <v>0</v>
      </c>
    </row>
    <row r="28" spans="1:7">
      <c r="A28" s="151">
        <v>21</v>
      </c>
      <c r="B28" s="159" t="s">
        <v>124</v>
      </c>
      <c r="C28" s="163" t="s">
        <v>137</v>
      </c>
      <c r="D28" s="160" t="s">
        <v>106</v>
      </c>
      <c r="E28" s="161">
        <v>1</v>
      </c>
      <c r="F28" s="162"/>
      <c r="G28" s="155">
        <f t="shared" ref="G28:G37" si="5">F28*E28</f>
        <v>0</v>
      </c>
    </row>
    <row r="29" spans="1:7">
      <c r="A29" s="151">
        <v>22</v>
      </c>
      <c r="B29" s="164" t="s">
        <v>125</v>
      </c>
      <c r="C29" s="166" t="s">
        <v>138</v>
      </c>
      <c r="D29" s="160" t="s">
        <v>110</v>
      </c>
      <c r="E29" s="161">
        <v>1</v>
      </c>
      <c r="F29" s="162"/>
      <c r="G29" s="155">
        <f t="shared" si="5"/>
        <v>0</v>
      </c>
    </row>
    <row r="30" spans="1:7">
      <c r="A30" s="151">
        <v>23</v>
      </c>
      <c r="B30" s="156">
        <v>210190005</v>
      </c>
      <c r="C30" s="167" t="s">
        <v>136</v>
      </c>
      <c r="D30" s="153" t="s">
        <v>106</v>
      </c>
      <c r="E30" s="154">
        <v>1</v>
      </c>
      <c r="F30" s="155"/>
      <c r="G30" s="155">
        <f t="shared" si="5"/>
        <v>0</v>
      </c>
    </row>
    <row r="31" spans="1:7">
      <c r="A31" s="151">
        <v>24</v>
      </c>
      <c r="B31" s="164" t="s">
        <v>126</v>
      </c>
      <c r="C31" s="166" t="s">
        <v>167</v>
      </c>
      <c r="D31" s="160" t="s">
        <v>110</v>
      </c>
      <c r="E31" s="161">
        <v>1</v>
      </c>
      <c r="F31" s="162"/>
      <c r="G31" s="155">
        <f t="shared" si="5"/>
        <v>0</v>
      </c>
    </row>
    <row r="32" spans="1:7" ht="21">
      <c r="A32" s="151">
        <v>25</v>
      </c>
      <c r="B32" s="164">
        <v>210100001</v>
      </c>
      <c r="C32" s="166" t="s">
        <v>141</v>
      </c>
      <c r="D32" s="160" t="s">
        <v>110</v>
      </c>
      <c r="E32" s="161">
        <v>44</v>
      </c>
      <c r="F32" s="162"/>
      <c r="G32" s="155">
        <f t="shared" ref="G32" si="6">F32*E32</f>
        <v>0</v>
      </c>
    </row>
    <row r="33" spans="1:14" ht="21">
      <c r="A33" s="151">
        <v>26</v>
      </c>
      <c r="B33" s="164">
        <v>210100258</v>
      </c>
      <c r="C33" s="166" t="s">
        <v>142</v>
      </c>
      <c r="D33" s="160" t="s">
        <v>110</v>
      </c>
      <c r="E33" s="161">
        <v>450</v>
      </c>
      <c r="F33" s="162"/>
      <c r="G33" s="155">
        <f t="shared" ref="G33:G35" si="7">F33*E33</f>
        <v>0</v>
      </c>
    </row>
    <row r="34" spans="1:14">
      <c r="A34" s="151">
        <v>27</v>
      </c>
      <c r="B34" s="156">
        <v>210881238</v>
      </c>
      <c r="C34" s="167" t="s">
        <v>159</v>
      </c>
      <c r="D34" s="153" t="s">
        <v>107</v>
      </c>
      <c r="E34" s="154">
        <v>25</v>
      </c>
      <c r="F34" s="155"/>
      <c r="G34" s="155">
        <f t="shared" si="7"/>
        <v>0</v>
      </c>
    </row>
    <row r="35" spans="1:14">
      <c r="A35" s="151">
        <v>28</v>
      </c>
      <c r="B35" s="159">
        <v>341610022606</v>
      </c>
      <c r="C35" s="166" t="s">
        <v>160</v>
      </c>
      <c r="D35" s="160" t="s">
        <v>115</v>
      </c>
      <c r="E35" s="161">
        <v>28</v>
      </c>
      <c r="F35" s="162"/>
      <c r="G35" s="155">
        <f t="shared" si="7"/>
        <v>0</v>
      </c>
    </row>
    <row r="36" spans="1:14">
      <c r="A36" s="151">
        <v>29</v>
      </c>
      <c r="B36" s="156">
        <v>210881233</v>
      </c>
      <c r="C36" s="167" t="s">
        <v>161</v>
      </c>
      <c r="D36" s="153" t="s">
        <v>107</v>
      </c>
      <c r="E36" s="154">
        <v>1136</v>
      </c>
      <c r="F36" s="155"/>
      <c r="G36" s="155">
        <f t="shared" si="5"/>
        <v>0</v>
      </c>
    </row>
    <row r="37" spans="1:14">
      <c r="A37" s="151">
        <v>30</v>
      </c>
      <c r="B37" s="159">
        <v>341610022600</v>
      </c>
      <c r="C37" s="166" t="s">
        <v>162</v>
      </c>
      <c r="D37" s="160" t="s">
        <v>115</v>
      </c>
      <c r="E37" s="161">
        <v>1372</v>
      </c>
      <c r="F37" s="162"/>
      <c r="G37" s="155">
        <f t="shared" si="5"/>
        <v>0</v>
      </c>
    </row>
    <row r="38" spans="1:14">
      <c r="A38" s="151">
        <v>31</v>
      </c>
      <c r="B38" s="156">
        <v>210811232</v>
      </c>
      <c r="C38" s="167" t="s">
        <v>163</v>
      </c>
      <c r="D38" s="153" t="s">
        <v>107</v>
      </c>
      <c r="E38" s="154">
        <v>1424</v>
      </c>
      <c r="F38" s="155"/>
      <c r="G38" s="155">
        <f t="shared" ref="G38:G39" si="8">F38*E38</f>
        <v>0</v>
      </c>
    </row>
    <row r="39" spans="1:14">
      <c r="A39" s="151">
        <v>32</v>
      </c>
      <c r="B39" s="159">
        <v>341610022500</v>
      </c>
      <c r="C39" s="166" t="s">
        <v>164</v>
      </c>
      <c r="D39" s="160" t="s">
        <v>115</v>
      </c>
      <c r="E39" s="161">
        <v>1708</v>
      </c>
      <c r="F39" s="162"/>
      <c r="G39" s="155">
        <f t="shared" si="8"/>
        <v>0</v>
      </c>
    </row>
    <row r="40" spans="1:14">
      <c r="A40" s="151">
        <v>33</v>
      </c>
      <c r="B40" s="156">
        <v>210292022</v>
      </c>
      <c r="C40" s="152" t="s">
        <v>127</v>
      </c>
      <c r="D40" s="153" t="s">
        <v>106</v>
      </c>
      <c r="E40" s="154">
        <v>4</v>
      </c>
      <c r="F40" s="155"/>
      <c r="G40" s="155">
        <f t="shared" ref="G40:G47" si="9">F40*E40</f>
        <v>0</v>
      </c>
    </row>
    <row r="41" spans="1:14" ht="21">
      <c r="A41" s="151">
        <v>34</v>
      </c>
      <c r="B41" s="156">
        <v>210020922</v>
      </c>
      <c r="C41" s="167" t="s">
        <v>170</v>
      </c>
      <c r="D41" s="168" t="s">
        <v>171</v>
      </c>
      <c r="E41" s="154">
        <v>1.2</v>
      </c>
      <c r="F41" s="155"/>
      <c r="G41" s="155">
        <f t="shared" ref="G41" si="10">F41*E41</f>
        <v>0</v>
      </c>
    </row>
    <row r="42" spans="1:14" ht="21">
      <c r="A42" s="151">
        <v>35</v>
      </c>
      <c r="B42" s="156">
        <v>998921203</v>
      </c>
      <c r="C42" s="152" t="s">
        <v>128</v>
      </c>
      <c r="D42" s="168" t="s">
        <v>139</v>
      </c>
      <c r="E42" s="154">
        <v>200</v>
      </c>
      <c r="F42" s="155"/>
      <c r="G42" s="155">
        <f t="shared" si="9"/>
        <v>0</v>
      </c>
    </row>
    <row r="43" spans="1:14">
      <c r="A43" s="151">
        <v>36</v>
      </c>
      <c r="B43" s="159" t="s">
        <v>154</v>
      </c>
      <c r="C43" s="166" t="s">
        <v>147</v>
      </c>
      <c r="D43" s="160" t="s">
        <v>148</v>
      </c>
      <c r="E43" s="161">
        <v>2</v>
      </c>
      <c r="F43" s="162"/>
      <c r="G43" s="155">
        <f t="shared" si="9"/>
        <v>0</v>
      </c>
    </row>
    <row r="44" spans="1:14">
      <c r="A44" s="151">
        <v>37</v>
      </c>
      <c r="B44" s="159">
        <v>213290102</v>
      </c>
      <c r="C44" s="166" t="s">
        <v>158</v>
      </c>
      <c r="D44" s="160" t="s">
        <v>148</v>
      </c>
      <c r="E44" s="161">
        <v>16</v>
      </c>
      <c r="F44" s="162"/>
      <c r="G44" s="155">
        <f t="shared" ref="G44" si="11">F44*E44</f>
        <v>0</v>
      </c>
    </row>
    <row r="45" spans="1:14">
      <c r="A45" s="151">
        <v>38</v>
      </c>
      <c r="B45" s="159" t="s">
        <v>155</v>
      </c>
      <c r="C45" s="166" t="s">
        <v>149</v>
      </c>
      <c r="D45" s="160" t="s">
        <v>148</v>
      </c>
      <c r="E45" s="161">
        <v>8</v>
      </c>
      <c r="F45" s="162"/>
      <c r="G45" s="155">
        <f t="shared" si="9"/>
        <v>0</v>
      </c>
    </row>
    <row r="46" spans="1:14">
      <c r="A46" s="151">
        <v>39</v>
      </c>
      <c r="B46" s="159" t="s">
        <v>156</v>
      </c>
      <c r="C46" s="166" t="s">
        <v>150</v>
      </c>
      <c r="D46" s="160" t="s">
        <v>148</v>
      </c>
      <c r="E46" s="161">
        <v>2</v>
      </c>
      <c r="F46" s="162"/>
      <c r="G46" s="155">
        <f t="shared" si="9"/>
        <v>0</v>
      </c>
    </row>
    <row r="47" spans="1:14">
      <c r="A47" s="151">
        <v>40</v>
      </c>
      <c r="B47" s="159" t="s">
        <v>157</v>
      </c>
      <c r="C47" s="166" t="s">
        <v>151</v>
      </c>
      <c r="D47" s="160" t="s">
        <v>148</v>
      </c>
      <c r="E47" s="161">
        <v>32</v>
      </c>
      <c r="F47" s="162"/>
      <c r="G47" s="155">
        <f t="shared" si="9"/>
        <v>0</v>
      </c>
    </row>
    <row r="48" spans="1:14" ht="12.75">
      <c r="A48" s="169"/>
      <c r="B48" s="146" t="s">
        <v>146</v>
      </c>
      <c r="C48" s="147" t="s">
        <v>143</v>
      </c>
      <c r="D48" s="169"/>
      <c r="E48" s="169"/>
      <c r="F48" s="169"/>
      <c r="G48" s="150">
        <f>SUM(G49:G49)</f>
        <v>0</v>
      </c>
      <c r="H48" s="169"/>
      <c r="I48" s="169"/>
      <c r="J48" s="169"/>
      <c r="K48" s="169"/>
      <c r="L48" s="169"/>
      <c r="M48" s="169"/>
      <c r="N48" s="169"/>
    </row>
    <row r="49" spans="1:8" ht="21">
      <c r="A49" s="158">
        <f>A47+1</f>
        <v>41</v>
      </c>
      <c r="B49" s="159" t="s">
        <v>144</v>
      </c>
      <c r="C49" s="166" t="s">
        <v>169</v>
      </c>
      <c r="D49" s="160" t="s">
        <v>145</v>
      </c>
      <c r="E49" s="161">
        <v>10</v>
      </c>
      <c r="F49" s="162"/>
      <c r="G49" s="155">
        <f t="shared" ref="G49:G51" si="12">F49*E49</f>
        <v>0</v>
      </c>
    </row>
    <row r="50" spans="1:8" s="175" customFormat="1">
      <c r="A50" s="181">
        <f>A49+1</f>
        <v>42</v>
      </c>
      <c r="B50" s="182" t="s">
        <v>133</v>
      </c>
      <c r="C50" s="177" t="s">
        <v>176</v>
      </c>
      <c r="D50" s="178" t="s">
        <v>177</v>
      </c>
      <c r="E50" s="179">
        <v>1</v>
      </c>
      <c r="F50" s="180"/>
      <c r="G50" s="174">
        <f t="shared" si="12"/>
        <v>0</v>
      </c>
    </row>
    <row r="51" spans="1:8" s="175" customFormat="1">
      <c r="A51" s="181">
        <f>A50+1</f>
        <v>43</v>
      </c>
      <c r="B51" s="182" t="s">
        <v>133</v>
      </c>
      <c r="C51" s="177" t="s">
        <v>178</v>
      </c>
      <c r="D51" s="178" t="s">
        <v>179</v>
      </c>
      <c r="E51" s="179">
        <v>5</v>
      </c>
      <c r="F51" s="180"/>
      <c r="G51" s="174">
        <f t="shared" si="12"/>
        <v>0</v>
      </c>
    </row>
    <row r="52" spans="1:8" ht="12">
      <c r="B52" s="146" t="s">
        <v>129</v>
      </c>
      <c r="C52" s="147" t="s">
        <v>130</v>
      </c>
      <c r="D52" s="145"/>
      <c r="E52" s="148"/>
      <c r="F52" s="149"/>
      <c r="G52" s="150">
        <f>SUM(G53:G54)</f>
        <v>0</v>
      </c>
    </row>
    <row r="53" spans="1:8">
      <c r="A53" s="158">
        <f>A51+1</f>
        <v>44</v>
      </c>
      <c r="B53" s="159" t="s">
        <v>152</v>
      </c>
      <c r="C53" s="166" t="s">
        <v>153</v>
      </c>
      <c r="D53" s="160" t="s">
        <v>148</v>
      </c>
      <c r="E53" s="161">
        <v>12</v>
      </c>
      <c r="F53" s="162"/>
      <c r="G53" s="155">
        <f t="shared" ref="G53" si="13">F53*E53</f>
        <v>0</v>
      </c>
    </row>
    <row r="54" spans="1:8">
      <c r="A54" s="158">
        <f>A53+1</f>
        <v>45</v>
      </c>
      <c r="B54" s="159" t="s">
        <v>133</v>
      </c>
      <c r="C54" s="166" t="s">
        <v>168</v>
      </c>
      <c r="D54" s="160" t="s">
        <v>148</v>
      </c>
      <c r="E54" s="161">
        <v>4</v>
      </c>
      <c r="F54" s="162"/>
      <c r="G54" s="155">
        <f t="shared" ref="G54" si="14">F54*E54</f>
        <v>0</v>
      </c>
    </row>
    <row r="55" spans="1:8" ht="13.5">
      <c r="B55" s="142" t="s">
        <v>131</v>
      </c>
      <c r="C55" s="143"/>
      <c r="G55" s="144">
        <f>G52+G48+G7</f>
        <v>0</v>
      </c>
      <c r="H55" s="157"/>
    </row>
  </sheetData>
  <pageMargins left="0.7" right="0.7" top="0.75" bottom="0.75" header="0.3" footer="0.3"/>
  <pageSetup paperSize="9" scale="9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2. Krycí list rozpočtu - práce </vt:lpstr>
      <vt:lpstr>Rozpočet</vt:lpstr>
      <vt:lpstr>'2. Krycí list rozpočtu - práce '!Názvy_tlače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Používateľ systému Windows</cp:lastModifiedBy>
  <cp:lastPrinted>2020-01-02T18:42:27Z</cp:lastPrinted>
  <dcterms:created xsi:type="dcterms:W3CDTF">2019-01-20T10:32:34Z</dcterms:created>
  <dcterms:modified xsi:type="dcterms:W3CDTF">2020-01-26T18:46:14Z</dcterms:modified>
</cp:coreProperties>
</file>