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ok 2020\MŠ 1.decembra - zateplenie\"/>
    </mc:Choice>
  </mc:AlternateContent>
  <bookViews>
    <workbookView xWindow="480" yWindow="180" windowWidth="19440" windowHeight="9210" activeTab="1"/>
  </bookViews>
  <sheets>
    <sheet name="Rekapitulácia" sheetId="2" r:id="rId1"/>
    <sheet name="Zateplenie obvodového plášťa" sheetId="1" r:id="rId2"/>
  </sheets>
  <calcPr calcId="152511"/>
</workbook>
</file>

<file path=xl/calcChain.xml><?xml version="1.0" encoding="utf-8"?>
<calcChain xmlns="http://schemas.openxmlformats.org/spreadsheetml/2006/main">
  <c r="L60" i="1" l="1"/>
  <c r="L80" i="1"/>
  <c r="L79" i="1"/>
  <c r="L68" i="1"/>
  <c r="L69" i="1"/>
  <c r="L70" i="1"/>
  <c r="L71" i="1"/>
  <c r="L72" i="1"/>
  <c r="L67" i="1"/>
  <c r="L63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46" i="1"/>
  <c r="L38" i="1"/>
  <c r="L39" i="1"/>
  <c r="L40" i="1"/>
  <c r="L41" i="1"/>
  <c r="L42" i="1"/>
  <c r="L43" i="1"/>
  <c r="L37" i="1"/>
  <c r="L31" i="1"/>
  <c r="L32" i="1"/>
  <c r="L33" i="1"/>
  <c r="L34" i="1"/>
  <c r="L30" i="1"/>
  <c r="L78" i="1" l="1"/>
  <c r="L36" i="1"/>
  <c r="L29" i="1"/>
  <c r="L23" i="1" l="1"/>
  <c r="L24" i="1"/>
  <c r="L25" i="1"/>
  <c r="L26" i="1"/>
  <c r="L27" i="1"/>
  <c r="L22" i="1"/>
  <c r="L21" i="1"/>
  <c r="L20" i="1" l="1"/>
  <c r="C3" i="1"/>
  <c r="L76" i="1" l="1"/>
  <c r="L75" i="1"/>
  <c r="L74" i="1" l="1"/>
  <c r="AI24" i="2"/>
  <c r="AL88" i="2"/>
  <c r="AL89" i="2"/>
  <c r="AL90" i="2"/>
  <c r="AL91" i="2"/>
  <c r="AL92" i="2"/>
  <c r="AL93" i="2"/>
  <c r="AL94" i="2"/>
  <c r="J75" i="2"/>
  <c r="L66" i="1"/>
  <c r="L62" i="1"/>
  <c r="L45" i="1"/>
  <c r="L65" i="1" l="1"/>
  <c r="L19" i="1"/>
  <c r="O16" i="1" l="1"/>
  <c r="O17" i="1" s="1"/>
  <c r="AE87" i="2" l="1"/>
  <c r="AL87" i="2" s="1"/>
  <c r="AE86" i="2" l="1"/>
  <c r="AL86" i="2" s="1"/>
  <c r="AE85" i="2" l="1"/>
  <c r="AL85" i="2" s="1"/>
  <c r="AE84" i="2" l="1"/>
  <c r="AE98" i="2" s="1"/>
  <c r="AI23" i="2" s="1"/>
  <c r="AI26" i="2" s="1"/>
  <c r="U29" i="2" s="1"/>
  <c r="AI29" i="2" s="1"/>
  <c r="AI34" i="2" s="1"/>
  <c r="AL84" i="2" l="1"/>
  <c r="AL98" i="2" s="1"/>
</calcChain>
</file>

<file path=xl/sharedStrings.xml><?xml version="1.0" encoding="utf-8"?>
<sst xmlns="http://schemas.openxmlformats.org/spreadsheetml/2006/main" count="354" uniqueCount="223">
  <si>
    <t>PČ</t>
  </si>
  <si>
    <t>Typ</t>
  </si>
  <si>
    <t>Kód</t>
  </si>
  <si>
    <t>Popis</t>
  </si>
  <si>
    <t>MJ</t>
  </si>
  <si>
    <t>Množstvo</t>
  </si>
  <si>
    <t>J.cena [EUR]</t>
  </si>
  <si>
    <t>Cena celkom [EUR]</t>
  </si>
  <si>
    <t>HSV - Práce a dodávky HSV</t>
  </si>
  <si>
    <t xml:space="preserve">    1 - Zemné práce</t>
  </si>
  <si>
    <t>1</t>
  </si>
  <si>
    <t>K</t>
  </si>
  <si>
    <t>113107131</t>
  </si>
  <si>
    <t>Odstránenie krytu v ploche do 200 m2 z betónu prostého, hr. vrstvy do 150 mm,  -0,22500t</t>
  </si>
  <si>
    <t>m2</t>
  </si>
  <si>
    <t>2</t>
  </si>
  <si>
    <t>131211101</t>
  </si>
  <si>
    <t>Hĺbenie jám v  hornine tr.3 súdržných - ručným náradím</t>
  </si>
  <si>
    <t>m3</t>
  </si>
  <si>
    <t>3</t>
  </si>
  <si>
    <t>162201101</t>
  </si>
  <si>
    <t>Vodorovné premiestnenie výkopku z horniny 1-4 do 20m</t>
  </si>
  <si>
    <t>4</t>
  </si>
  <si>
    <t>162501102</t>
  </si>
  <si>
    <t xml:space="preserve">Vodorovné premiestnenie výkopku  po spevnenej ceste z  horniny tr.1-4, do 100 m3 na vzdialenosť do 3000 m </t>
  </si>
  <si>
    <t>5</t>
  </si>
  <si>
    <t>162501105</t>
  </si>
  <si>
    <t>Vodorovné premiestnenie výkopku  po spevnenej ceste z  horniny tr.1-4, do 100 m3, príplatok k cene za každých ďalšich a začatých 1000 m</t>
  </si>
  <si>
    <t>6</t>
  </si>
  <si>
    <t>167101101</t>
  </si>
  <si>
    <t>Nakladanie neuľahnutého výkopku z hornín tr.1-4 do 100 m3</t>
  </si>
  <si>
    <t>7</t>
  </si>
  <si>
    <t>171201202</t>
  </si>
  <si>
    <t>Uloženie sypaniny na skládky nad 100 do 1000 m3</t>
  </si>
  <si>
    <t xml:space="preserve">    5 - Komunikácie</t>
  </si>
  <si>
    <t>8</t>
  </si>
  <si>
    <t>5647311.1</t>
  </si>
  <si>
    <t>Podklad alebo kryt z kameniva hrubého drveného veľ. 16-32 mm s rozprestretím a zhutn.hr. 100 mm ... nášľapná vrstva</t>
  </si>
  <si>
    <t>9</t>
  </si>
  <si>
    <t>564772111</t>
  </si>
  <si>
    <t>Podklad alebo kryt z kameniva hrubého drveného veľ. 32-63mm(vibr.štrk) po zhut.hr. 250 mm ... 1.vrstva</t>
  </si>
  <si>
    <t>10</t>
  </si>
  <si>
    <t>564772111.1</t>
  </si>
  <si>
    <t>Podklad alebo kryt z kameniva hrubého drveného veľ. 32-63mm(vibr.štrk) po zhut.hr. 250 mm ... 2.vrstva</t>
  </si>
  <si>
    <t>11</t>
  </si>
  <si>
    <t>581114113</t>
  </si>
  <si>
    <t>Kryt z betónu prostého komunikácií pre peších hr. 100 mm</t>
  </si>
  <si>
    <t>12</t>
  </si>
  <si>
    <t>581362423</t>
  </si>
  <si>
    <t>Výstuž krytov z betónov (z kameniva) a z ľahkých betónov, zo zváraných sietí KARI, priemer drôtu 6/6 mm, veľkosť oka 200x200 mm</t>
  </si>
  <si>
    <t xml:space="preserve">    6 - Úpravy povrchov, podlahy, osadenie</t>
  </si>
  <si>
    <t>13</t>
  </si>
  <si>
    <t>622421112</t>
  </si>
  <si>
    <t>Oprava vonkajších omietok stien zo suchých zmesí, členitosť I, opravovaná plocha do 10%</t>
  </si>
  <si>
    <t>14</t>
  </si>
  <si>
    <t>622464231</t>
  </si>
  <si>
    <t xml:space="preserve">Vonkajšia omietka stien tenkovrstvová silikónová, škrabaná hr. 1,5 mm </t>
  </si>
  <si>
    <t>15</t>
  </si>
  <si>
    <t>622464310</t>
  </si>
  <si>
    <t>Vonkajšia omietka stien mozaiková, ručné miešanie a nanášanie</t>
  </si>
  <si>
    <t>16</t>
  </si>
  <si>
    <t>625250150</t>
  </si>
  <si>
    <t>Doteplenie konštrukcie hr. 20 mm, systém XPS, lepený celoplošne bez prikotvenia - pod ext.parapet</t>
  </si>
  <si>
    <t>17</t>
  </si>
  <si>
    <t>625251408.2</t>
  </si>
  <si>
    <t>Kontaktný zatepľovací systém hr. 150 mm - riešenie pre sokel (XPS), celoplošné lepenie asfaltovým lepidlom</t>
  </si>
  <si>
    <t>18</t>
  </si>
  <si>
    <t>625251612</t>
  </si>
  <si>
    <t>Kontaktný zatepľovací systém ostenia hr. 30 mm - minerálne riešenie</t>
  </si>
  <si>
    <t>19</t>
  </si>
  <si>
    <t>625253598</t>
  </si>
  <si>
    <t>Kontaktný zatepľovací systém hr. 200 mm - minerálne riešenie, zatĺkacie kotvy</t>
  </si>
  <si>
    <t xml:space="preserve">    9 - Ostatné konštrukcie a práce-búranie</t>
  </si>
  <si>
    <t>20</t>
  </si>
  <si>
    <t>916561111</t>
  </si>
  <si>
    <t xml:space="preserve">Osadenie záhonového alebo parkového obrubníka betón., do lôžka z bet. pros. tr. C 12/15 s bočnou oporou </t>
  </si>
  <si>
    <t>m</t>
  </si>
  <si>
    <t>21</t>
  </si>
  <si>
    <t>M</t>
  </si>
  <si>
    <t>5921954660</t>
  </si>
  <si>
    <t>OBRUBNÍK PARKOVÝ 100x20x5 cm SIVY</t>
  </si>
  <si>
    <t>ks</t>
  </si>
  <si>
    <t>22</t>
  </si>
  <si>
    <t>941941041</t>
  </si>
  <si>
    <t>Montáž lešenia ľahkého pracovného radového s podlahami šírky nad 1,00 do 1,20 m, výšky do 10 m</t>
  </si>
  <si>
    <t>23</t>
  </si>
  <si>
    <t>941941291</t>
  </si>
  <si>
    <t>Príplatok za prvý a každý ďalší i začatý mesiac použitia lešenia ľahkého pracovného radového s podlahami šírky nad 1,00 do 1,20 m, výšky do 10 m</t>
  </si>
  <si>
    <t>24</t>
  </si>
  <si>
    <t>941941841</t>
  </si>
  <si>
    <t>Demontáž lešenia ľahkého pracovného radového s podlahami šírky nad 1,00 do 1,20 m, výšky do 10 m</t>
  </si>
  <si>
    <t>25</t>
  </si>
  <si>
    <t>953945102</t>
  </si>
  <si>
    <t>Soklový zakladací profil</t>
  </si>
  <si>
    <t>26</t>
  </si>
  <si>
    <t>953945111</t>
  </si>
  <si>
    <t>BAUMIT Rohová lišta hliníková</t>
  </si>
  <si>
    <t>27</t>
  </si>
  <si>
    <t>953995115</t>
  </si>
  <si>
    <t>Nadokenná lišta s odkvapovým nosom</t>
  </si>
  <si>
    <t>28</t>
  </si>
  <si>
    <t>953995184</t>
  </si>
  <si>
    <t>Okenný a dverový dilatačný profil</t>
  </si>
  <si>
    <t>29</t>
  </si>
  <si>
    <t>30</t>
  </si>
  <si>
    <t>978036121</t>
  </si>
  <si>
    <t>Otlčenie omietok šľachtených a pod., vonkajších brizolitových, v rozsahu do 10 %,  -0,00500t</t>
  </si>
  <si>
    <t>31</t>
  </si>
  <si>
    <t>978059631</t>
  </si>
  <si>
    <t>Odsekanie a odobratie stien z obkladačiek vonkajších nad 2 m2,  -0,08900t</t>
  </si>
  <si>
    <t>32</t>
  </si>
  <si>
    <t>979011111</t>
  </si>
  <si>
    <t>Zvislá doprava sutiny a vybúraných hmôt za prvé podlažie nad alebo pod základným podlažím</t>
  </si>
  <si>
    <t>t</t>
  </si>
  <si>
    <t>33</t>
  </si>
  <si>
    <t>979011121</t>
  </si>
  <si>
    <t>Zvislá doprava sutiny a vybúraných hmôt za každé ďalšie podlažie</t>
  </si>
  <si>
    <t>34</t>
  </si>
  <si>
    <t>979081111</t>
  </si>
  <si>
    <t>Odvoz sutiny a vybúraných hmôt na skládku do 1 km</t>
  </si>
  <si>
    <t>35</t>
  </si>
  <si>
    <t>979081121</t>
  </si>
  <si>
    <t>Odvoz sutiny a vybúraných hmôt na skládku za každý ďalší 1 km</t>
  </si>
  <si>
    <t>36</t>
  </si>
  <si>
    <t>979082121</t>
  </si>
  <si>
    <t>Vnútrostavenisková doprava sutiny a vybúraných hmôt za každých ďalších 5 m</t>
  </si>
  <si>
    <t>979089012</t>
  </si>
  <si>
    <t>Poplatok za skladovanie - betón, tehly, dlaždice (17 01 ), ostatné</t>
  </si>
  <si>
    <t xml:space="preserve">    99 - Presun hmôt HSV</t>
  </si>
  <si>
    <t>999281111</t>
  </si>
  <si>
    <t>Presun hmôt pre opravy a údržbu objektov vrátane vonkajších plášťov výšky do 25 m</t>
  </si>
  <si>
    <t>PSV - Práce a dodávky PSV</t>
  </si>
  <si>
    <t xml:space="preserve">    711 - Izolácie proti vode a vlhkosti</t>
  </si>
  <si>
    <t>711112011</t>
  </si>
  <si>
    <t>Zhotovenie  izolácie proti zemnej vlhkosti zvislá asfaltovou suspenziou za studena 2x</t>
  </si>
  <si>
    <t>711112011.1</t>
  </si>
  <si>
    <t>Zhotovenie  izolácie proti zemnej vlhkosti zvislá asfaltovou suspenziou za studena - stierka s výstužnou vrstvou</t>
  </si>
  <si>
    <t>1116332001</t>
  </si>
  <si>
    <t>Suspenzia asfaltová pre hydroizoláciu spodnej stavby</t>
  </si>
  <si>
    <t>711132107</t>
  </si>
  <si>
    <t>Zhotovenie izolácie proti zemnej vlhkosti nopovou fóloiu položenou voľne na ploche zvislej</t>
  </si>
  <si>
    <t>6288000630</t>
  </si>
  <si>
    <t>Nopová fólia FONDALINE proti vlhkosti s radónovou ochranou PLUS 400, výška nopu 8 mm</t>
  </si>
  <si>
    <t>998711101</t>
  </si>
  <si>
    <t>Presun hmôt pre izoláciu proti vode v objektoch výšky do 6 m</t>
  </si>
  <si>
    <t xml:space="preserve">    764 - Konštrukcie klampiarske</t>
  </si>
  <si>
    <t>SÚHRNNÝ LIST STAVBY</t>
  </si>
  <si>
    <t>Kód:</t>
  </si>
  <si>
    <t>2017010</t>
  </si>
  <si>
    <t>Stavba:</t>
  </si>
  <si>
    <t>JKSO:</t>
  </si>
  <si>
    <t/>
  </si>
  <si>
    <t>KS:</t>
  </si>
  <si>
    <t>Miesto:</t>
  </si>
  <si>
    <t>Trebišov</t>
  </si>
  <si>
    <t>Dátum:</t>
  </si>
  <si>
    <t>Objednávateľ:</t>
  </si>
  <si>
    <t>IČO:</t>
  </si>
  <si>
    <t>Mesto Trebišov</t>
  </si>
  <si>
    <t>IČO DPH:</t>
  </si>
  <si>
    <t>Zhotoviteľ:</t>
  </si>
  <si>
    <t xml:space="preserve"> </t>
  </si>
  <si>
    <t>Projektant: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</si>
  <si>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</si>
  <si>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</si>
  <si>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</si>
  <si>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</si>
  <si>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</si>
  <si>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</si>
  <si>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</si>
  <si>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</si>
  <si>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</si>
  <si>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</si>
  <si>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</si>
  <si>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</si>
  <si>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</si>
  <si>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</si>
  <si>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</si>
  <si>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</si>
  <si>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</si>
  <si>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</si>
  <si>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</si>
  <si>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</si>
  <si>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</si>
  <si>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</si>
  <si>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Objekt</t>
  </si>
  <si>
    <t>Cena bez DPH [EUR]</t>
  </si>
  <si>
    <t>Cena s DPH [EUR]</t>
  </si>
  <si>
    <t>1) Náklady z rozpočtov</t>
  </si>
  <si>
    <t>SO 01 MŠ 1.decemra, Trebišov - hlavný stavebný objekt</t>
  </si>
  <si>
    <t>01.01</t>
  </si>
  <si>
    <t>Architektonické a stavebné riešenie</t>
  </si>
  <si>
    <t>01.01.1</t>
  </si>
  <si>
    <t>Zateplenie obvodového plášťa</t>
  </si>
  <si>
    <t>01.01.2</t>
  </si>
  <si>
    <t>Zateplenie strešného plášťa</t>
  </si>
  <si>
    <t>01.01.3</t>
  </si>
  <si>
    <t>Výmena výplní otvorov</t>
  </si>
  <si>
    <t>01.02</t>
  </si>
  <si>
    <t>Elektroinštalácia</t>
  </si>
  <si>
    <t>01.02.1</t>
  </si>
  <si>
    <t>Fotovoltaika</t>
  </si>
  <si>
    <t>01.03</t>
  </si>
  <si>
    <t>Zdravotechnika</t>
  </si>
  <si>
    <t>01.04</t>
  </si>
  <si>
    <t>Ústredné vykurovanie</t>
  </si>
  <si>
    <t>2) Ostatné náklady zo súhrnného listu</t>
  </si>
  <si>
    <t>Celkové náklady za stavbu 1) + 2)</t>
  </si>
  <si>
    <t>764410850</t>
  </si>
  <si>
    <t>Demontáž oplechovania parapetov rš od 100 do 330 mm</t>
  </si>
  <si>
    <t>764410441</t>
  </si>
  <si>
    <t>Montáž oplechovania parapetov rš od 100 do 330 mm</t>
  </si>
  <si>
    <t>ROZPOČET</t>
  </si>
  <si>
    <t>Časť:</t>
  </si>
  <si>
    <t>Objekt:</t>
  </si>
  <si>
    <t>01.01 - Architektonické a stavebné riešenie</t>
  </si>
  <si>
    <t>Úroveň 3:</t>
  </si>
  <si>
    <t>01.01.1 - Zateplenie obvodového plášťa</t>
  </si>
  <si>
    <t>Náklady z rozpočtu bez DPH</t>
  </si>
  <si>
    <t>Náklady z rozpočtu s DPH</t>
  </si>
  <si>
    <t>Zateplenie budovy MŠ 1.decembra, Trebišov</t>
  </si>
  <si>
    <t>1 - SO 01 MŠ 1.decembra, Trebišov - hlavný stavebný objekt</t>
  </si>
  <si>
    <t>Iné náklady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</si>
</sst>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"/>
    <numFmt numFmtId="167" formatCode="0.000"/>
  </numFmts>
  <fonts count="2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Trebuchet MS"/>
      <family val="2"/>
    </font>
    <font>
      <sz val="9"/>
      <name val="Trebuchet MS"/>
      <family val="2"/>
    </font>
    <font>
      <b/>
      <sz val="12"/>
      <name val="Trebuchet MS"/>
      <family val="2"/>
    </font>
    <font>
      <sz val="11"/>
      <name val="Trebuchet MS"/>
      <family val="2"/>
    </font>
    <font>
      <sz val="10"/>
      <name val="Trebuchet MS"/>
      <family val="2"/>
    </font>
    <font>
      <b/>
      <sz val="16"/>
      <name val="Trebuchet MS"/>
      <family val="2"/>
    </font>
    <font>
      <b/>
      <sz val="10"/>
      <name val="Trebuchet MS"/>
      <family val="2"/>
    </font>
    <font>
      <b/>
      <sz val="9"/>
      <name val="Trebuchet MS"/>
      <family val="2"/>
    </font>
    <font>
      <sz val="8"/>
      <color rgb="FF969696"/>
      <name val="Trebuchet MS"/>
      <family val="2"/>
    </font>
    <font>
      <sz val="12"/>
      <color rgb="FF003366"/>
      <name val="Trebuchet MS"/>
      <family val="2"/>
    </font>
    <font>
      <sz val="10"/>
      <color rgb="FF003366"/>
      <name val="Trebuchet MS"/>
      <family val="2"/>
    </font>
    <font>
      <sz val="8"/>
      <color rgb="FF003366"/>
      <name val="Trebuchet MS"/>
      <family val="2"/>
    </font>
    <font>
      <sz val="9"/>
      <color rgb="FF969696"/>
      <name val="Trebuchet MS"/>
      <family val="2"/>
    </font>
    <font>
      <sz val="10"/>
      <color rgb="FF464646"/>
      <name val="Trebuchet MS"/>
      <family val="2"/>
    </font>
    <font>
      <b/>
      <sz val="10"/>
      <color rgb="FF464646"/>
      <name val="Trebuchet MS"/>
      <family val="2"/>
    </font>
    <font>
      <sz val="10"/>
      <color rgb="FF969696"/>
      <name val="Trebuchet MS"/>
      <family val="2"/>
    </font>
    <font>
      <b/>
      <sz val="12"/>
      <color rgb="FF960000"/>
      <name val="Trebuchet MS"/>
      <family val="2"/>
    </font>
    <font>
      <b/>
      <sz val="11"/>
      <color rgb="FF003366"/>
      <name val="Trebuchet MS"/>
      <family val="2"/>
    </font>
    <font>
      <sz val="11"/>
      <color rgb="FF003366"/>
      <name val="Trebuchet MS"/>
      <family val="2"/>
    </font>
    <font>
      <i/>
      <sz val="8"/>
      <color rgb="FF0000FF"/>
      <name val="Trebuchet MS"/>
      <family val="2"/>
    </font>
    <font>
      <b/>
      <sz val="10"/>
      <color rgb="FF003366"/>
      <name val="Trebuchet MS"/>
      <family val="2"/>
    </font>
    <font>
      <b/>
      <sz val="8"/>
      <color rgb="FF969696"/>
      <name val="Trebuchet MS"/>
      <family val="2"/>
    </font>
    <font>
      <sz val="9"/>
      <color rgb="FF000000"/>
      <name val="Trebuchet MS"/>
      <family val="2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8"/>
      <name val="Trebuchet MS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dotted">
        <color rgb="FF000000"/>
      </top>
      <bottom/>
      <diagonal/>
    </border>
    <border>
      <left/>
      <right/>
      <top/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dotted">
        <color rgb="FF969696"/>
      </left>
      <right/>
      <top style="dotted">
        <color rgb="FF969696"/>
      </top>
      <bottom/>
      <diagonal/>
    </border>
    <border>
      <left/>
      <right/>
      <top style="dotted">
        <color rgb="FF969696"/>
      </top>
      <bottom/>
      <diagonal/>
    </border>
    <border>
      <left/>
      <right style="dotted">
        <color rgb="FF969696"/>
      </right>
      <top style="dotted">
        <color rgb="FF969696"/>
      </top>
      <bottom/>
      <diagonal/>
    </border>
    <border>
      <left style="dotted">
        <color rgb="FF969696"/>
      </left>
      <right/>
      <top/>
      <bottom/>
      <diagonal/>
    </border>
    <border>
      <left/>
      <right style="dotted">
        <color rgb="FF969696"/>
      </right>
      <top/>
      <bottom/>
      <diagonal/>
    </border>
    <border>
      <left style="dotted">
        <color rgb="FF969696"/>
      </left>
      <right/>
      <top/>
      <bottom style="dotted">
        <color rgb="FF969696"/>
      </bottom>
      <diagonal/>
    </border>
    <border>
      <left/>
      <right/>
      <top/>
      <bottom style="dotted">
        <color rgb="FF969696"/>
      </bottom>
      <diagonal/>
    </border>
    <border>
      <left/>
      <right style="dotted">
        <color rgb="FF969696"/>
      </right>
      <top/>
      <bottom style="dotted">
        <color rgb="FF969696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tted">
        <color rgb="FF969696"/>
      </left>
      <right/>
      <top style="dotted">
        <color rgb="FF969696"/>
      </top>
      <bottom style="dotted">
        <color rgb="FF969696"/>
      </bottom>
      <diagonal/>
    </border>
    <border>
      <left/>
      <right/>
      <top style="dotted">
        <color rgb="FF969696"/>
      </top>
      <bottom style="dotted">
        <color rgb="FF969696"/>
      </bottom>
      <diagonal/>
    </border>
    <border>
      <left/>
      <right style="dotted">
        <color rgb="FF969696"/>
      </right>
      <top style="dotted">
        <color rgb="FF969696"/>
      </top>
      <bottom style="dotted">
        <color rgb="FF969696"/>
      </bottom>
      <diagonal/>
    </border>
    <border>
      <left style="dotted">
        <color rgb="FF969696"/>
      </left>
      <right style="dotted">
        <color rgb="FF969696"/>
      </right>
      <top style="dotted">
        <color rgb="FF969696"/>
      </top>
      <bottom style="dotted">
        <color rgb="FF969696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969696"/>
      </left>
      <right style="dotted">
        <color rgb="FF969696"/>
      </right>
      <top style="dotted">
        <color rgb="FF969696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07">
    <xf numFmtId="0" fontId="0" fillId="0" borderId="0" xfId="0"/>
    <xf numFmtId="0" fontId="2" fillId="0" borderId="0" xfId="1" applyFont="1" applyBorder="1" applyAlignment="1">
      <alignment vertical="center"/>
    </xf>
    <xf numFmtId="0" fontId="18" fillId="0" borderId="0" xfId="1" applyFont="1" applyBorder="1" applyAlignment="1">
      <alignment horizontal="left" vertical="center"/>
    </xf>
    <xf numFmtId="0" fontId="3" fillId="3" borderId="18" xfId="1" applyFont="1" applyFill="1" applyBorder="1" applyAlignment="1">
      <alignment horizontal="center" vertical="center" wrapText="1"/>
    </xf>
    <xf numFmtId="0" fontId="3" fillId="3" borderId="19" xfId="1" applyFont="1" applyFill="1" applyBorder="1" applyAlignment="1">
      <alignment horizontal="center" vertical="center" wrapText="1"/>
    </xf>
    <xf numFmtId="0" fontId="13" fillId="0" borderId="0" xfId="1" applyFont="1" applyBorder="1" applyAlignment="1"/>
    <xf numFmtId="0" fontId="11" fillId="0" borderId="0" xfId="1" applyFont="1" applyBorder="1" applyAlignment="1">
      <alignment horizontal="left"/>
    </xf>
    <xf numFmtId="0" fontId="12" fillId="0" borderId="0" xfId="1" applyFont="1" applyBorder="1" applyAlignment="1">
      <alignment horizontal="left"/>
    </xf>
    <xf numFmtId="0" fontId="2" fillId="0" borderId="21" xfId="1" applyFont="1" applyBorder="1" applyAlignment="1" applyProtection="1">
      <alignment horizontal="center" vertical="center"/>
    </xf>
    <xf numFmtId="49" fontId="2" fillId="0" borderId="21" xfId="1" applyNumberFormat="1" applyFont="1" applyBorder="1" applyAlignment="1" applyProtection="1">
      <alignment horizontal="left" vertical="center" wrapText="1"/>
    </xf>
    <xf numFmtId="0" fontId="2" fillId="0" borderId="21" xfId="1" applyFont="1" applyBorder="1" applyAlignment="1" applyProtection="1">
      <alignment horizontal="center" vertical="center" wrapText="1"/>
    </xf>
    <xf numFmtId="166" fontId="2" fillId="0" borderId="21" xfId="1" applyNumberFormat="1" applyFont="1" applyBorder="1" applyAlignment="1" applyProtection="1">
      <alignment vertical="center"/>
    </xf>
    <xf numFmtId="0" fontId="21" fillId="0" borderId="21" xfId="1" applyFont="1" applyBorder="1" applyAlignment="1" applyProtection="1">
      <alignment horizontal="center" vertical="center"/>
    </xf>
    <xf numFmtId="49" fontId="21" fillId="0" borderId="21" xfId="1" applyNumberFormat="1" applyFont="1" applyBorder="1" applyAlignment="1" applyProtection="1">
      <alignment horizontal="left" vertical="center" wrapText="1"/>
    </xf>
    <xf numFmtId="0" fontId="21" fillId="0" borderId="21" xfId="1" applyFont="1" applyBorder="1" applyAlignment="1" applyProtection="1">
      <alignment horizontal="center" vertical="center" wrapText="1"/>
    </xf>
    <xf numFmtId="166" fontId="21" fillId="0" borderId="21" xfId="1" applyNumberFormat="1" applyFont="1" applyBorder="1" applyAlignment="1" applyProtection="1">
      <alignment vertical="center"/>
    </xf>
    <xf numFmtId="0" fontId="0" fillId="0" borderId="0" xfId="0"/>
    <xf numFmtId="0" fontId="0" fillId="0" borderId="0" xfId="0"/>
    <xf numFmtId="0" fontId="1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/>
    <xf numFmtId="0" fontId="2" fillId="0" borderId="0" xfId="0" applyFont="1" applyBorder="1"/>
    <xf numFmtId="0" fontId="1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1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4" xfId="0" applyFont="1" applyBorder="1"/>
    <xf numFmtId="0" fontId="15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vertical="center"/>
    </xf>
    <xf numFmtId="0" fontId="8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/>
    </xf>
    <xf numFmtId="0" fontId="16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2" fillId="0" borderId="11" xfId="0" applyFont="1" applyBorder="1"/>
    <xf numFmtId="0" fontId="17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165" fontId="3" fillId="0" borderId="0" xfId="0" applyNumberFormat="1" applyFont="1" applyBorder="1" applyAlignment="1">
      <alignment horizontal="left" vertical="center"/>
    </xf>
    <xf numFmtId="0" fontId="2" fillId="3" borderId="7" xfId="0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9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2" fillId="0" borderId="0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8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center"/>
    </xf>
    <xf numFmtId="4" fontId="18" fillId="0" borderId="9" xfId="1" applyNumberFormat="1" applyFont="1" applyBorder="1" applyAlignment="1"/>
    <xf numFmtId="4" fontId="4" fillId="0" borderId="9" xfId="1" applyNumberFormat="1" applyFont="1" applyBorder="1" applyAlignment="1">
      <alignment vertical="center"/>
    </xf>
    <xf numFmtId="0" fontId="0" fillId="0" borderId="0" xfId="0"/>
    <xf numFmtId="0" fontId="13" fillId="0" borderId="0" xfId="0" applyFont="1" applyBorder="1" applyAlignment="1"/>
    <xf numFmtId="0" fontId="12" fillId="0" borderId="0" xfId="0" applyFont="1" applyBorder="1" applyAlignment="1">
      <alignment horizontal="left"/>
    </xf>
    <xf numFmtId="0" fontId="2" fillId="0" borderId="21" xfId="0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vertical="center" wrapText="1"/>
    </xf>
    <xf numFmtId="0" fontId="2" fillId="0" borderId="21" xfId="0" applyFont="1" applyBorder="1" applyAlignment="1" applyProtection="1">
      <alignment horizontal="center" vertical="center" wrapText="1"/>
    </xf>
    <xf numFmtId="0" fontId="12" fillId="0" borderId="0" xfId="0" applyFont="1" applyFill="1" applyBorder="1" applyAlignment="1">
      <alignment horizontal="left"/>
    </xf>
    <xf numFmtId="166" fontId="2" fillId="0" borderId="21" xfId="0" applyNumberFormat="1" applyFont="1" applyFill="1" applyBorder="1" applyAlignment="1" applyProtection="1">
      <alignment vertical="center"/>
    </xf>
    <xf numFmtId="0" fontId="1" fillId="0" borderId="0" xfId="0" applyFont="1"/>
    <xf numFmtId="0" fontId="0" fillId="0" borderId="0" xfId="0" applyFont="1"/>
    <xf numFmtId="4" fontId="4" fillId="0" borderId="0" xfId="1" applyNumberFormat="1" applyFont="1" applyBorder="1" applyAlignment="1">
      <alignment vertical="center"/>
    </xf>
    <xf numFmtId="4" fontId="18" fillId="0" borderId="0" xfId="1" applyNumberFormat="1" applyFont="1" applyBorder="1" applyAlignment="1"/>
    <xf numFmtId="0" fontId="2" fillId="0" borderId="9" xfId="1" applyFont="1" applyBorder="1" applyAlignment="1" applyProtection="1">
      <alignment horizontal="center" vertical="center"/>
    </xf>
    <xf numFmtId="49" fontId="2" fillId="0" borderId="9" xfId="1" applyNumberFormat="1" applyFont="1" applyBorder="1" applyAlignment="1" applyProtection="1">
      <alignment horizontal="left" vertical="center" wrapText="1"/>
    </xf>
    <xf numFmtId="0" fontId="2" fillId="0" borderId="9" xfId="1" applyFont="1" applyBorder="1" applyAlignment="1" applyProtection="1">
      <alignment horizontal="left" vertical="center" wrapText="1"/>
    </xf>
    <xf numFmtId="0" fontId="2" fillId="0" borderId="9" xfId="1" applyFont="1" applyBorder="1" applyAlignment="1" applyProtection="1">
      <alignment vertical="center"/>
    </xf>
    <xf numFmtId="0" fontId="2" fillId="0" borderId="9" xfId="1" applyFont="1" applyBorder="1" applyAlignment="1" applyProtection="1">
      <alignment horizontal="center" vertical="center" wrapText="1"/>
    </xf>
    <xf numFmtId="166" fontId="2" fillId="0" borderId="9" xfId="1" applyNumberFormat="1" applyFont="1" applyBorder="1" applyAlignment="1" applyProtection="1">
      <alignment vertical="center"/>
    </xf>
    <xf numFmtId="0" fontId="13" fillId="0" borderId="14" xfId="1" applyFont="1" applyBorder="1" applyAlignment="1"/>
    <xf numFmtId="0" fontId="12" fillId="0" borderId="14" xfId="1" applyFont="1" applyBorder="1" applyAlignment="1">
      <alignment horizontal="left"/>
    </xf>
    <xf numFmtId="0" fontId="26" fillId="0" borderId="0" xfId="0" applyFont="1"/>
    <xf numFmtId="166" fontId="2" fillId="0" borderId="21" xfId="1" applyNumberFormat="1" applyFont="1" applyFill="1" applyBorder="1" applyAlignment="1" applyProtection="1">
      <alignment vertical="center"/>
    </xf>
    <xf numFmtId="0" fontId="27" fillId="0" borderId="0" xfId="0" applyFont="1"/>
    <xf numFmtId="0" fontId="2" fillId="0" borderId="0" xfId="1" applyFont="1" applyBorder="1" applyAlignment="1" applyProtection="1">
      <alignment horizontal="center" vertical="center"/>
    </xf>
    <xf numFmtId="49" fontId="2" fillId="0" borderId="0" xfId="1" applyNumberFormat="1" applyFont="1" applyBorder="1" applyAlignment="1" applyProtection="1">
      <alignment horizontal="left" vertical="center" wrapText="1"/>
    </xf>
    <xf numFmtId="0" fontId="2" fillId="0" borderId="0" xfId="1" applyFont="1" applyBorder="1" applyAlignment="1" applyProtection="1">
      <alignment horizontal="left" vertical="center" wrapText="1"/>
    </xf>
    <xf numFmtId="0" fontId="2" fillId="0" borderId="0" xfId="1" applyFont="1" applyBorder="1" applyAlignment="1" applyProtection="1">
      <alignment vertical="center"/>
    </xf>
    <xf numFmtId="0" fontId="2" fillId="0" borderId="0" xfId="1" applyFont="1" applyBorder="1" applyAlignment="1" applyProtection="1">
      <alignment horizontal="center" vertical="center" wrapText="1"/>
    </xf>
    <xf numFmtId="166" fontId="2" fillId="0" borderId="0" xfId="1" applyNumberFormat="1" applyFont="1" applyBorder="1" applyAlignment="1" applyProtection="1">
      <alignment vertical="center"/>
    </xf>
    <xf numFmtId="166" fontId="2" fillId="0" borderId="19" xfId="1" applyNumberFormat="1" applyFont="1" applyBorder="1" applyAlignment="1" applyProtection="1">
      <alignment vertical="center"/>
    </xf>
    <xf numFmtId="0" fontId="2" fillId="0" borderId="19" xfId="1" applyFont="1" applyBorder="1" applyAlignment="1" applyProtection="1">
      <alignment vertical="center"/>
    </xf>
    <xf numFmtId="166" fontId="2" fillId="0" borderId="14" xfId="1" applyNumberFormat="1" applyFont="1" applyBorder="1" applyAlignment="1" applyProtection="1">
      <alignment vertical="center"/>
    </xf>
    <xf numFmtId="0" fontId="2" fillId="0" borderId="14" xfId="1" applyFont="1" applyBorder="1" applyAlignment="1" applyProtection="1">
      <alignment vertical="center"/>
    </xf>
    <xf numFmtId="14" fontId="3" fillId="4" borderId="0" xfId="0" applyNumberFormat="1" applyFont="1" applyFill="1" applyBorder="1" applyAlignment="1">
      <alignment horizontal="left" vertical="center"/>
    </xf>
    <xf numFmtId="2" fontId="0" fillId="0" borderId="0" xfId="0" applyNumberFormat="1"/>
    <xf numFmtId="4" fontId="1" fillId="0" borderId="0" xfId="0" applyNumberFormat="1" applyFont="1"/>
    <xf numFmtId="0" fontId="21" fillId="0" borderId="23" xfId="1" applyFont="1" applyBorder="1" applyAlignment="1" applyProtection="1">
      <alignment horizontal="center" vertical="center"/>
    </xf>
    <xf numFmtId="49" fontId="21" fillId="0" borderId="23" xfId="1" applyNumberFormat="1" applyFont="1" applyBorder="1" applyAlignment="1" applyProtection="1">
      <alignment horizontal="left" vertical="center" wrapText="1"/>
    </xf>
    <xf numFmtId="0" fontId="21" fillId="0" borderId="23" xfId="1" applyFont="1" applyBorder="1" applyAlignment="1" applyProtection="1">
      <alignment horizontal="center" vertical="center" wrapText="1"/>
    </xf>
    <xf numFmtId="166" fontId="21" fillId="0" borderId="23" xfId="1" applyNumberFormat="1" applyFont="1" applyBorder="1" applyAlignment="1" applyProtection="1">
      <alignment vertical="center"/>
    </xf>
    <xf numFmtId="166" fontId="2" fillId="0" borderId="21" xfId="1" applyNumberFormat="1" applyFont="1" applyBorder="1" applyAlignment="1" applyProtection="1">
      <alignment vertical="center"/>
    </xf>
    <xf numFmtId="167" fontId="0" fillId="0" borderId="0" xfId="0" applyNumberFormat="1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2" fillId="0" borderId="0" xfId="0" applyFont="1" applyBorder="1" applyProtection="1"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14" fontId="3" fillId="0" borderId="0" xfId="0" applyNumberFormat="1" applyFont="1" applyBorder="1" applyAlignment="1" applyProtection="1">
      <alignment horizontal="left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16" fillId="0" borderId="8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2" xfId="0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2" fillId="0" borderId="3" xfId="0" applyFont="1" applyBorder="1" applyProtection="1">
      <protection locked="0"/>
    </xf>
    <xf numFmtId="0" fontId="17" fillId="0" borderId="14" xfId="0" applyFont="1" applyBorder="1" applyAlignment="1" applyProtection="1">
      <alignment horizontal="left"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17" fillId="0" borderId="13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22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vertical="center"/>
    </xf>
    <xf numFmtId="4" fontId="12" fillId="0" borderId="0" xfId="0" applyNumberFormat="1" applyFont="1" applyBorder="1" applyAlignment="1">
      <alignment vertical="center"/>
    </xf>
    <xf numFmtId="4" fontId="18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4" fontId="18" fillId="3" borderId="0" xfId="0" applyNumberFormat="1" applyFont="1" applyFill="1" applyBorder="1" applyAlignment="1">
      <alignment vertical="center"/>
    </xf>
    <xf numFmtId="4" fontId="12" fillId="0" borderId="0" xfId="0" applyNumberFormat="1" applyFont="1" applyBorder="1" applyAlignment="1">
      <alignment horizontal="right" vertical="center"/>
    </xf>
    <xf numFmtId="4" fontId="18" fillId="0" borderId="0" xfId="0" applyNumberFormat="1" applyFont="1" applyBorder="1" applyAlignment="1">
      <alignment horizontal="right" vertical="center"/>
    </xf>
    <xf numFmtId="0" fontId="19" fillId="0" borderId="0" xfId="0" applyFont="1" applyBorder="1" applyAlignment="1">
      <alignment horizontal="left" vertical="center" wrapText="1"/>
    </xf>
    <xf numFmtId="0" fontId="20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4" fontId="20" fillId="0" borderId="0" xfId="0" applyNumberFormat="1" applyFont="1" applyBorder="1" applyAlignment="1">
      <alignment horizontal="right" vertical="center"/>
    </xf>
    <xf numFmtId="4" fontId="20" fillId="0" borderId="0" xfId="0" applyNumberFormat="1" applyFont="1" applyBorder="1" applyAlignment="1">
      <alignment vertical="center"/>
    </xf>
    <xf numFmtId="0" fontId="3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vertical="center"/>
    </xf>
    <xf numFmtId="0" fontId="3" fillId="3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2" fillId="3" borderId="22" xfId="0" applyFont="1" applyFill="1" applyBorder="1" applyAlignment="1">
      <alignment vertical="center"/>
    </xf>
    <xf numFmtId="4" fontId="6" fillId="0" borderId="0" xfId="0" applyNumberFormat="1" applyFont="1" applyBorder="1" applyAlignment="1">
      <alignment vertical="center"/>
    </xf>
    <xf numFmtId="0" fontId="2" fillId="0" borderId="0" xfId="0" applyFont="1" applyBorder="1"/>
    <xf numFmtId="164" fontId="10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vertical="center"/>
    </xf>
    <xf numFmtId="4" fontId="12" fillId="0" borderId="0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/>
    <xf numFmtId="0" fontId="3" fillId="0" borderId="0" xfId="0" applyFont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vertical="center"/>
    </xf>
    <xf numFmtId="4" fontId="8" fillId="0" borderId="5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4" fontId="4" fillId="2" borderId="7" xfId="0" applyNumberFormat="1" applyFont="1" applyFill="1" applyBorder="1" applyAlignment="1">
      <alignment vertical="center"/>
    </xf>
    <xf numFmtId="0" fontId="2" fillId="2" borderId="22" xfId="0" applyFont="1" applyFill="1" applyBorder="1" applyAlignment="1">
      <alignment vertical="center"/>
    </xf>
    <xf numFmtId="49" fontId="28" fillId="0" borderId="0" xfId="0" applyNumberFormat="1" applyFont="1" applyFill="1" applyBorder="1" applyAlignment="1" applyProtection="1">
      <alignment horizontal="left" wrapText="1"/>
    </xf>
    <xf numFmtId="0" fontId="2" fillId="0" borderId="21" xfId="1" applyFont="1" applyBorder="1" applyAlignment="1" applyProtection="1">
      <alignment horizontal="left" vertical="center" wrapText="1"/>
    </xf>
    <xf numFmtId="0" fontId="2" fillId="0" borderId="21" xfId="1" applyFont="1" applyBorder="1" applyAlignment="1" applyProtection="1">
      <alignment vertical="center"/>
    </xf>
    <xf numFmtId="166" fontId="2" fillId="0" borderId="21" xfId="1" applyNumberFormat="1" applyFont="1" applyBorder="1" applyAlignment="1" applyProtection="1">
      <alignment vertical="center"/>
      <protection locked="0"/>
    </xf>
    <xf numFmtId="0" fontId="2" fillId="0" borderId="21" xfId="1" applyFont="1" applyBorder="1" applyAlignment="1" applyProtection="1">
      <alignment vertical="center"/>
      <protection locked="0"/>
    </xf>
    <xf numFmtId="166" fontId="2" fillId="0" borderId="21" xfId="1" applyNumberFormat="1" applyFont="1" applyBorder="1" applyAlignment="1" applyProtection="1">
      <alignment vertical="center"/>
    </xf>
    <xf numFmtId="0" fontId="3" fillId="3" borderId="19" xfId="1" applyFont="1" applyFill="1" applyBorder="1" applyAlignment="1">
      <alignment horizontal="center" vertical="center" wrapText="1"/>
    </xf>
    <xf numFmtId="0" fontId="2" fillId="3" borderId="19" xfId="1" applyFont="1" applyFill="1" applyBorder="1" applyAlignment="1">
      <alignment horizontal="center" vertical="center" wrapText="1"/>
    </xf>
    <xf numFmtId="0" fontId="24" fillId="3" borderId="19" xfId="1" applyFont="1" applyFill="1" applyBorder="1" applyAlignment="1">
      <alignment horizontal="center" vertical="center" wrapText="1"/>
    </xf>
    <xf numFmtId="0" fontId="2" fillId="3" borderId="20" xfId="1" applyFont="1" applyFill="1" applyBorder="1" applyAlignment="1">
      <alignment horizontal="center" vertical="center" wrapText="1"/>
    </xf>
    <xf numFmtId="4" fontId="11" fillId="0" borderId="0" xfId="1" applyNumberFormat="1" applyFont="1" applyBorder="1" applyAlignment="1"/>
    <xf numFmtId="4" fontId="11" fillId="0" borderId="0" xfId="1" applyNumberFormat="1" applyFont="1" applyBorder="1" applyAlignment="1">
      <alignment vertical="center"/>
    </xf>
    <xf numFmtId="166" fontId="12" fillId="0" borderId="14" xfId="1" applyNumberFormat="1" applyFont="1" applyBorder="1" applyAlignment="1"/>
    <xf numFmtId="0" fontId="2" fillId="0" borderId="21" xfId="0" applyFont="1" applyFill="1" applyBorder="1" applyAlignment="1" applyProtection="1">
      <alignment horizontal="left" vertical="center" wrapText="1"/>
    </xf>
    <xf numFmtId="0" fontId="2" fillId="0" borderId="21" xfId="0" applyFont="1" applyFill="1" applyBorder="1" applyAlignment="1" applyProtection="1">
      <alignment vertical="center"/>
    </xf>
    <xf numFmtId="166" fontId="2" fillId="0" borderId="21" xfId="0" applyNumberFormat="1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166" fontId="2" fillId="0" borderId="21" xfId="0" applyNumberFormat="1" applyFont="1" applyBorder="1" applyAlignment="1" applyProtection="1">
      <alignment vertical="center"/>
    </xf>
    <xf numFmtId="0" fontId="2" fillId="0" borderId="21" xfId="0" applyFont="1" applyBorder="1" applyAlignment="1" applyProtection="1">
      <alignment vertical="center"/>
    </xf>
    <xf numFmtId="166" fontId="12" fillId="0" borderId="14" xfId="0" applyNumberFormat="1" applyFont="1" applyBorder="1" applyAlignment="1"/>
    <xf numFmtId="166" fontId="12" fillId="0" borderId="14" xfId="0" applyNumberFormat="1" applyFont="1" applyBorder="1" applyAlignment="1">
      <alignment vertical="center"/>
    </xf>
    <xf numFmtId="0" fontId="21" fillId="0" borderId="23" xfId="1" applyFont="1" applyBorder="1" applyAlignment="1" applyProtection="1">
      <alignment horizontal="left" vertical="center" wrapText="1"/>
    </xf>
    <xf numFmtId="0" fontId="21" fillId="0" borderId="23" xfId="1" applyFont="1" applyBorder="1" applyAlignment="1" applyProtection="1">
      <alignment vertical="center"/>
    </xf>
    <xf numFmtId="166" fontId="21" fillId="0" borderId="23" xfId="1" applyNumberFormat="1" applyFont="1" applyBorder="1" applyAlignment="1" applyProtection="1">
      <alignment vertical="center"/>
      <protection locked="0"/>
    </xf>
    <xf numFmtId="0" fontId="21" fillId="0" borderId="23" xfId="1" applyFont="1" applyBorder="1" applyAlignment="1" applyProtection="1">
      <alignment vertical="center"/>
      <protection locked="0"/>
    </xf>
    <xf numFmtId="166" fontId="2" fillId="0" borderId="23" xfId="1" applyNumberFormat="1" applyFont="1" applyBorder="1" applyAlignment="1" applyProtection="1">
      <alignment vertical="center"/>
    </xf>
    <xf numFmtId="0" fontId="2" fillId="0" borderId="23" xfId="1" applyFont="1" applyBorder="1" applyAlignment="1" applyProtection="1">
      <alignment vertical="center"/>
    </xf>
    <xf numFmtId="166" fontId="12" fillId="0" borderId="14" xfId="1" applyNumberFormat="1" applyFont="1" applyBorder="1" applyAlignment="1">
      <alignment vertical="center"/>
    </xf>
    <xf numFmtId="166" fontId="11" fillId="0" borderId="9" xfId="1" applyNumberFormat="1" applyFont="1" applyBorder="1" applyAlignment="1"/>
    <xf numFmtId="166" fontId="11" fillId="0" borderId="9" xfId="1" applyNumberFormat="1" applyFont="1" applyBorder="1" applyAlignment="1">
      <alignment vertical="center"/>
    </xf>
    <xf numFmtId="166" fontId="2" fillId="0" borderId="21" xfId="1" applyNumberFormat="1" applyFont="1" applyFill="1" applyBorder="1" applyAlignment="1" applyProtection="1">
      <alignment vertical="center"/>
      <protection locked="0"/>
    </xf>
    <xf numFmtId="0" fontId="2" fillId="0" borderId="21" xfId="1" applyFont="1" applyFill="1" applyBorder="1" applyAlignment="1" applyProtection="1">
      <alignment vertical="center"/>
      <protection locked="0"/>
    </xf>
    <xf numFmtId="0" fontId="25" fillId="0" borderId="0" xfId="0" applyFont="1" applyAlignment="1">
      <alignment horizontal="center"/>
    </xf>
    <xf numFmtId="166" fontId="12" fillId="0" borderId="19" xfId="1" applyNumberFormat="1" applyFont="1" applyBorder="1" applyAlignment="1"/>
    <xf numFmtId="166" fontId="12" fillId="0" borderId="19" xfId="1" applyNumberFormat="1" applyFont="1" applyBorder="1" applyAlignment="1">
      <alignment vertical="center"/>
    </xf>
    <xf numFmtId="0" fontId="21" fillId="0" borderId="21" xfId="1" applyFont="1" applyBorder="1" applyAlignment="1" applyProtection="1">
      <alignment horizontal="left" vertical="center" wrapText="1"/>
    </xf>
    <xf numFmtId="0" fontId="21" fillId="0" borderId="21" xfId="1" applyFont="1" applyBorder="1" applyAlignment="1" applyProtection="1">
      <alignment vertical="center"/>
    </xf>
    <xf numFmtId="166" fontId="21" fillId="0" borderId="21" xfId="1" applyNumberFormat="1" applyFont="1" applyBorder="1" applyAlignment="1" applyProtection="1">
      <alignment vertical="center"/>
      <protection locked="0"/>
    </xf>
    <xf numFmtId="0" fontId="21" fillId="0" borderId="21" xfId="1" applyFont="1" applyBorder="1" applyAlignment="1" applyProtection="1">
      <alignment vertical="center"/>
      <protection locked="0"/>
    </xf>
  </cellXfs>
  <cellStyles count="2">
    <cellStyle name="Normálna 2" xfId="1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99"/>
  <sheetViews>
    <sheetView workbookViewId="0">
      <selection activeCell="AE96" sqref="AE96:AK96"/>
    </sheetView>
  </sheetViews>
  <sheetFormatPr defaultRowHeight="15" x14ac:dyDescent="0.25"/>
  <cols>
    <col min="1" max="1" width="1.42578125" customWidth="1"/>
    <col min="2" max="2" width="3.5703125" customWidth="1"/>
    <col min="3" max="32" width="2.140625" customWidth="1"/>
    <col min="33" max="33" width="2.85546875" customWidth="1"/>
    <col min="34" max="36" width="2.140625" customWidth="1"/>
    <col min="37" max="37" width="7.140625" customWidth="1"/>
    <col min="38" max="38" width="9" bestFit="1" customWidth="1"/>
  </cols>
  <sheetData>
    <row r="1" spans="1:42" ht="21" x14ac:dyDescent="0.3">
      <c r="A1" s="143" t="s">
        <v>146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20"/>
      <c r="AP1" s="17"/>
    </row>
    <row r="2" spans="1:42" ht="15.75" x14ac:dyDescent="0.3">
      <c r="A2" s="21"/>
      <c r="B2" s="22" t="s">
        <v>147</v>
      </c>
      <c r="C2" s="21"/>
      <c r="D2" s="21"/>
      <c r="E2" s="21"/>
      <c r="F2" s="21"/>
      <c r="G2" s="21"/>
      <c r="H2" s="21"/>
      <c r="I2" s="158" t="s">
        <v>148</v>
      </c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21"/>
      <c r="AO2" s="20"/>
      <c r="AP2" s="17"/>
    </row>
    <row r="3" spans="1:42" ht="18" x14ac:dyDescent="0.3">
      <c r="A3" s="21"/>
      <c r="B3" s="23" t="s">
        <v>149</v>
      </c>
      <c r="C3" s="21"/>
      <c r="D3" s="21"/>
      <c r="E3" s="21"/>
      <c r="F3" s="21"/>
      <c r="G3" s="21"/>
      <c r="H3" s="21"/>
      <c r="I3" s="159" t="s">
        <v>220</v>
      </c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0"/>
      <c r="Z3" s="160"/>
      <c r="AA3" s="160"/>
      <c r="AB3" s="160"/>
      <c r="AC3" s="160"/>
      <c r="AD3" s="160"/>
      <c r="AE3" s="160"/>
      <c r="AF3" s="160"/>
      <c r="AG3" s="160"/>
      <c r="AH3" s="160"/>
      <c r="AI3" s="160"/>
      <c r="AJ3" s="160"/>
      <c r="AK3" s="160"/>
      <c r="AL3" s="160"/>
      <c r="AM3" s="160"/>
      <c r="AN3" s="21"/>
      <c r="AO3" s="20"/>
      <c r="AP3" s="17"/>
    </row>
    <row r="4" spans="1:42" ht="15.75" x14ac:dyDescent="0.3">
      <c r="A4" s="21"/>
      <c r="B4" s="24" t="s">
        <v>150</v>
      </c>
      <c r="C4" s="21"/>
      <c r="D4" s="21"/>
      <c r="E4" s="21"/>
      <c r="F4" s="21"/>
      <c r="G4" s="21"/>
      <c r="H4" s="21"/>
      <c r="I4" s="25" t="s">
        <v>151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4" t="s">
        <v>152</v>
      </c>
      <c r="AJ4" s="21"/>
      <c r="AK4" s="21"/>
      <c r="AL4" s="25" t="s">
        <v>151</v>
      </c>
      <c r="AM4" s="21"/>
      <c r="AN4" s="21"/>
      <c r="AO4" s="20"/>
      <c r="AP4" s="17"/>
    </row>
    <row r="5" spans="1:42" ht="15.75" x14ac:dyDescent="0.3">
      <c r="A5" s="21"/>
      <c r="B5" s="24" t="s">
        <v>153</v>
      </c>
      <c r="C5" s="21"/>
      <c r="D5" s="21"/>
      <c r="E5" s="21"/>
      <c r="F5" s="21"/>
      <c r="G5" s="21"/>
      <c r="H5" s="21"/>
      <c r="I5" s="25" t="s">
        <v>154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4" t="s">
        <v>155</v>
      </c>
      <c r="AJ5" s="21"/>
      <c r="AK5" s="21"/>
      <c r="AL5" s="117"/>
      <c r="AM5" s="115"/>
      <c r="AN5" s="21"/>
      <c r="AO5" s="20"/>
      <c r="AP5" s="17"/>
    </row>
    <row r="6" spans="1:42" ht="15.75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0"/>
      <c r="AP6" s="17"/>
    </row>
    <row r="7" spans="1:42" ht="15.75" x14ac:dyDescent="0.3">
      <c r="A7" s="21"/>
      <c r="B7" s="24" t="s">
        <v>156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4" t="s">
        <v>157</v>
      </c>
      <c r="AJ7" s="21"/>
      <c r="AK7" s="21"/>
      <c r="AL7" s="25" t="s">
        <v>151</v>
      </c>
      <c r="AM7" s="21"/>
      <c r="AN7" s="21"/>
      <c r="AO7" s="20"/>
      <c r="AP7" s="17"/>
    </row>
    <row r="8" spans="1:42" ht="15.75" x14ac:dyDescent="0.3">
      <c r="A8" s="21"/>
      <c r="B8" s="21"/>
      <c r="C8" s="25" t="s">
        <v>158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4" t="s">
        <v>159</v>
      </c>
      <c r="AJ8" s="21"/>
      <c r="AK8" s="21"/>
      <c r="AL8" s="25" t="s">
        <v>151</v>
      </c>
      <c r="AM8" s="21"/>
      <c r="AN8" s="21"/>
      <c r="AO8" s="20"/>
      <c r="AP8" s="17"/>
    </row>
    <row r="9" spans="1:42" ht="15.75" x14ac:dyDescent="0.3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0"/>
      <c r="AP9" s="17"/>
    </row>
    <row r="10" spans="1:42" ht="15.75" x14ac:dyDescent="0.3">
      <c r="A10" s="21"/>
      <c r="B10" s="24" t="s">
        <v>160</v>
      </c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4" t="s">
        <v>157</v>
      </c>
      <c r="AJ10" s="21"/>
      <c r="AK10" s="115"/>
      <c r="AL10" s="116"/>
      <c r="AM10" s="115"/>
      <c r="AN10" s="21"/>
      <c r="AO10" s="20"/>
      <c r="AP10" s="17"/>
    </row>
    <row r="11" spans="1:42" ht="15.75" x14ac:dyDescent="0.3">
      <c r="A11" s="21"/>
      <c r="B11" s="115"/>
      <c r="C11" s="116" t="s">
        <v>161</v>
      </c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24" t="s">
        <v>159</v>
      </c>
      <c r="AJ11" s="21"/>
      <c r="AK11" s="115"/>
      <c r="AL11" s="116"/>
      <c r="AM11" s="115"/>
      <c r="AN11" s="21"/>
      <c r="AO11" s="20"/>
      <c r="AP11" s="17"/>
    </row>
    <row r="12" spans="1:42" ht="15.75" x14ac:dyDescent="0.3">
      <c r="A12" s="21"/>
      <c r="B12" s="115"/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21"/>
      <c r="AJ12" s="21"/>
      <c r="AK12" s="115"/>
      <c r="AL12" s="115"/>
      <c r="AM12" s="115"/>
      <c r="AN12" s="21"/>
      <c r="AO12" s="20"/>
      <c r="AP12" s="17"/>
    </row>
    <row r="13" spans="1:42" ht="15.75" x14ac:dyDescent="0.3">
      <c r="A13" s="21"/>
      <c r="B13" s="24" t="s">
        <v>162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4" t="s">
        <v>157</v>
      </c>
      <c r="AJ13" s="21"/>
      <c r="AK13" s="21"/>
      <c r="AL13" s="25" t="s">
        <v>151</v>
      </c>
      <c r="AM13" s="21"/>
      <c r="AN13" s="21"/>
      <c r="AO13" s="20"/>
      <c r="AP13" s="17"/>
    </row>
    <row r="14" spans="1:42" ht="15.75" x14ac:dyDescent="0.3">
      <c r="A14" s="21"/>
      <c r="B14" s="21"/>
      <c r="C14" s="25" t="s">
        <v>161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4" t="s">
        <v>159</v>
      </c>
      <c r="AJ14" s="21"/>
      <c r="AK14" s="21"/>
      <c r="AL14" s="25" t="s">
        <v>151</v>
      </c>
      <c r="AM14" s="21"/>
      <c r="AN14" s="21"/>
      <c r="AO14" s="20"/>
      <c r="AP14" s="17"/>
    </row>
    <row r="15" spans="1:42" ht="15.75" x14ac:dyDescent="0.3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0"/>
      <c r="AP15" s="17"/>
    </row>
    <row r="16" spans="1:42" ht="15.75" x14ac:dyDescent="0.3">
      <c r="A16" s="21"/>
      <c r="B16" s="24" t="s">
        <v>163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4" t="s">
        <v>157</v>
      </c>
      <c r="AJ16" s="21"/>
      <c r="AK16" s="21"/>
      <c r="AL16" s="25" t="s">
        <v>151</v>
      </c>
      <c r="AM16" s="21"/>
      <c r="AN16" s="21"/>
      <c r="AO16" s="20"/>
      <c r="AP16" s="17"/>
    </row>
    <row r="17" spans="1:42" ht="15.75" x14ac:dyDescent="0.3">
      <c r="A17" s="21"/>
      <c r="B17" s="21"/>
      <c r="C17" s="25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4" t="s">
        <v>159</v>
      </c>
      <c r="AJ17" s="21"/>
      <c r="AK17" s="21"/>
      <c r="AL17" s="25" t="s">
        <v>151</v>
      </c>
      <c r="AM17" s="21"/>
      <c r="AN17" s="21"/>
      <c r="AO17" s="20"/>
      <c r="AP17" s="17"/>
    </row>
    <row r="18" spans="1:42" ht="15.75" x14ac:dyDescent="0.3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0"/>
      <c r="AP18" s="17"/>
    </row>
    <row r="19" spans="1:42" ht="15.75" x14ac:dyDescent="0.3">
      <c r="A19" s="21"/>
      <c r="B19" s="24" t="s">
        <v>164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0"/>
      <c r="AP19" s="17"/>
    </row>
    <row r="20" spans="1:42" ht="15.75" x14ac:dyDescent="0.3">
      <c r="A20" s="21"/>
      <c r="B20" s="21"/>
      <c r="C20" s="161" t="s">
        <v>151</v>
      </c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153"/>
      <c r="P20" s="153"/>
      <c r="Q20" s="153"/>
      <c r="R20" s="153"/>
      <c r="S20" s="153"/>
      <c r="T20" s="153"/>
      <c r="U20" s="153"/>
      <c r="V20" s="153"/>
      <c r="W20" s="153"/>
      <c r="X20" s="153"/>
      <c r="Y20" s="153"/>
      <c r="Z20" s="153"/>
      <c r="AA20" s="153"/>
      <c r="AB20" s="153"/>
      <c r="AC20" s="153"/>
      <c r="AD20" s="153"/>
      <c r="AE20" s="153"/>
      <c r="AF20" s="153"/>
      <c r="AG20" s="153"/>
      <c r="AH20" s="153"/>
      <c r="AI20" s="153"/>
      <c r="AJ20" s="153"/>
      <c r="AK20" s="153"/>
      <c r="AL20" s="153"/>
      <c r="AM20" s="21"/>
      <c r="AN20" s="21"/>
      <c r="AO20" s="20"/>
      <c r="AP20" s="17"/>
    </row>
    <row r="21" spans="1:42" ht="15.75" x14ac:dyDescent="0.3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0"/>
      <c r="AP21" s="17"/>
    </row>
    <row r="22" spans="1:42" ht="15.75" x14ac:dyDescent="0.3">
      <c r="A22" s="21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1"/>
      <c r="AO22" s="20"/>
      <c r="AP22" s="17"/>
    </row>
    <row r="23" spans="1:42" ht="15.75" x14ac:dyDescent="0.3">
      <c r="A23" s="21"/>
      <c r="B23" s="27" t="s">
        <v>165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152">
        <f>AE98</f>
        <v>0</v>
      </c>
      <c r="AJ23" s="153"/>
      <c r="AK23" s="153"/>
      <c r="AL23" s="153"/>
      <c r="AM23" s="153"/>
      <c r="AN23" s="21"/>
      <c r="AO23" s="20"/>
      <c r="AP23" s="17"/>
    </row>
    <row r="24" spans="1:42" ht="15.75" x14ac:dyDescent="0.3">
      <c r="A24" s="21"/>
      <c r="B24" s="27" t="s">
        <v>166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152">
        <f>AE96</f>
        <v>0</v>
      </c>
      <c r="AJ24" s="153"/>
      <c r="AK24" s="153"/>
      <c r="AL24" s="153"/>
      <c r="AM24" s="153"/>
      <c r="AN24" s="21"/>
      <c r="AO24" s="20"/>
      <c r="AP24" s="17"/>
    </row>
    <row r="25" spans="1:42" x14ac:dyDescent="0.2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29"/>
      <c r="AP25" s="28"/>
    </row>
    <row r="26" spans="1:42" x14ac:dyDescent="0.25">
      <c r="A26" s="19"/>
      <c r="B26" s="30" t="s">
        <v>167</v>
      </c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164">
        <f>AI23+AI24</f>
        <v>0</v>
      </c>
      <c r="AJ26" s="165"/>
      <c r="AK26" s="165"/>
      <c r="AL26" s="165"/>
      <c r="AM26" s="165"/>
      <c r="AN26" s="19"/>
      <c r="AO26" s="29"/>
      <c r="AP26" s="28"/>
    </row>
    <row r="27" spans="1:42" x14ac:dyDescent="0.2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29"/>
      <c r="AP27" s="28"/>
    </row>
    <row r="28" spans="1:42" x14ac:dyDescent="0.25">
      <c r="A28" s="33"/>
      <c r="B28" s="34" t="s">
        <v>168</v>
      </c>
      <c r="C28" s="33"/>
      <c r="D28" s="34" t="s">
        <v>169</v>
      </c>
      <c r="E28" s="33"/>
      <c r="F28" s="33"/>
      <c r="G28" s="33"/>
      <c r="H28" s="33"/>
      <c r="I28" s="33"/>
      <c r="J28" s="154">
        <v>0.2</v>
      </c>
      <c r="K28" s="155"/>
      <c r="L28" s="155"/>
      <c r="M28" s="155"/>
      <c r="N28" s="33"/>
      <c r="O28" s="33"/>
      <c r="P28" s="33"/>
      <c r="Q28" s="33"/>
      <c r="R28" s="35" t="s">
        <v>170</v>
      </c>
      <c r="S28" s="33"/>
      <c r="T28" s="33"/>
      <c r="U28" s="156">
        <v>0</v>
      </c>
      <c r="V28" s="155"/>
      <c r="W28" s="155"/>
      <c r="X28" s="155"/>
      <c r="Y28" s="155"/>
      <c r="Z28" s="155"/>
      <c r="AA28" s="155"/>
      <c r="AB28" s="155"/>
      <c r="AC28" s="155"/>
      <c r="AD28" s="33"/>
      <c r="AE28" s="33"/>
      <c r="AF28" s="33"/>
      <c r="AG28" s="33"/>
      <c r="AH28" s="33"/>
      <c r="AI28" s="156">
        <v>0</v>
      </c>
      <c r="AJ28" s="155"/>
      <c r="AK28" s="155"/>
      <c r="AL28" s="155"/>
      <c r="AM28" s="155"/>
      <c r="AN28" s="33"/>
      <c r="AO28" s="36"/>
      <c r="AP28" s="32"/>
    </row>
    <row r="29" spans="1:42" x14ac:dyDescent="0.25">
      <c r="A29" s="33"/>
      <c r="B29" s="33"/>
      <c r="C29" s="33"/>
      <c r="D29" s="34" t="s">
        <v>171</v>
      </c>
      <c r="E29" s="33"/>
      <c r="F29" s="33"/>
      <c r="G29" s="33"/>
      <c r="H29" s="33"/>
      <c r="I29" s="33"/>
      <c r="J29" s="154">
        <v>0.2</v>
      </c>
      <c r="K29" s="155"/>
      <c r="L29" s="155"/>
      <c r="M29" s="155"/>
      <c r="N29" s="33"/>
      <c r="O29" s="33"/>
      <c r="P29" s="33"/>
      <c r="Q29" s="33"/>
      <c r="R29" s="35" t="s">
        <v>170</v>
      </c>
      <c r="S29" s="33"/>
      <c r="T29" s="33"/>
      <c r="U29" s="156">
        <f>AI26</f>
        <v>0</v>
      </c>
      <c r="V29" s="155"/>
      <c r="W29" s="155"/>
      <c r="X29" s="155"/>
      <c r="Y29" s="155"/>
      <c r="Z29" s="155"/>
      <c r="AA29" s="155"/>
      <c r="AB29" s="155"/>
      <c r="AC29" s="155"/>
      <c r="AD29" s="33"/>
      <c r="AE29" s="33"/>
      <c r="AF29" s="33"/>
      <c r="AG29" s="33"/>
      <c r="AH29" s="33"/>
      <c r="AI29" s="156">
        <f>U29*0.2</f>
        <v>0</v>
      </c>
      <c r="AJ29" s="155"/>
      <c r="AK29" s="155"/>
      <c r="AL29" s="155"/>
      <c r="AM29" s="155"/>
      <c r="AN29" s="33"/>
      <c r="AO29" s="36"/>
      <c r="AP29" s="32"/>
    </row>
    <row r="30" spans="1:42" x14ac:dyDescent="0.25">
      <c r="A30" s="33"/>
      <c r="B30" s="33"/>
      <c r="C30" s="33"/>
      <c r="D30" s="34" t="s">
        <v>172</v>
      </c>
      <c r="E30" s="33"/>
      <c r="F30" s="33"/>
      <c r="G30" s="33"/>
      <c r="H30" s="33"/>
      <c r="I30" s="33"/>
      <c r="J30" s="154">
        <v>0.2</v>
      </c>
      <c r="K30" s="155"/>
      <c r="L30" s="155"/>
      <c r="M30" s="155"/>
      <c r="N30" s="33"/>
      <c r="O30" s="33"/>
      <c r="P30" s="33"/>
      <c r="Q30" s="33"/>
      <c r="R30" s="35" t="s">
        <v>170</v>
      </c>
      <c r="S30" s="33"/>
      <c r="T30" s="33"/>
      <c r="U30" s="156">
        <v>0</v>
      </c>
      <c r="V30" s="155"/>
      <c r="W30" s="155"/>
      <c r="X30" s="155"/>
      <c r="Y30" s="155"/>
      <c r="Z30" s="155"/>
      <c r="AA30" s="155"/>
      <c r="AB30" s="155"/>
      <c r="AC30" s="155"/>
      <c r="AD30" s="33"/>
      <c r="AE30" s="33"/>
      <c r="AF30" s="33"/>
      <c r="AG30" s="33"/>
      <c r="AH30" s="33"/>
      <c r="AI30" s="156">
        <v>0</v>
      </c>
      <c r="AJ30" s="155"/>
      <c r="AK30" s="155"/>
      <c r="AL30" s="155"/>
      <c r="AM30" s="155"/>
      <c r="AN30" s="33"/>
      <c r="AO30" s="36"/>
      <c r="AP30" s="16"/>
    </row>
    <row r="31" spans="1:42" x14ac:dyDescent="0.25">
      <c r="A31" s="33"/>
      <c r="B31" s="33"/>
      <c r="C31" s="33"/>
      <c r="D31" s="34" t="s">
        <v>173</v>
      </c>
      <c r="E31" s="33"/>
      <c r="F31" s="33"/>
      <c r="G31" s="33"/>
      <c r="H31" s="33"/>
      <c r="I31" s="33"/>
      <c r="J31" s="154">
        <v>0.2</v>
      </c>
      <c r="K31" s="155"/>
      <c r="L31" s="155"/>
      <c r="M31" s="155"/>
      <c r="N31" s="33"/>
      <c r="O31" s="33"/>
      <c r="P31" s="33"/>
      <c r="Q31" s="33"/>
      <c r="R31" s="35" t="s">
        <v>170</v>
      </c>
      <c r="S31" s="33"/>
      <c r="T31" s="33"/>
      <c r="U31" s="156">
        <v>0</v>
      </c>
      <c r="V31" s="155"/>
      <c r="W31" s="155"/>
      <c r="X31" s="155"/>
      <c r="Y31" s="155"/>
      <c r="Z31" s="155"/>
      <c r="AA31" s="155"/>
      <c r="AB31" s="155"/>
      <c r="AC31" s="155"/>
      <c r="AD31" s="33"/>
      <c r="AE31" s="33"/>
      <c r="AF31" s="33"/>
      <c r="AG31" s="33"/>
      <c r="AH31" s="33"/>
      <c r="AI31" s="156">
        <v>0</v>
      </c>
      <c r="AJ31" s="155"/>
      <c r="AK31" s="155"/>
      <c r="AL31" s="155"/>
      <c r="AM31" s="155"/>
      <c r="AN31" s="33"/>
      <c r="AO31" s="36"/>
      <c r="AP31" s="16"/>
    </row>
    <row r="32" spans="1:42" x14ac:dyDescent="0.25">
      <c r="A32" s="33"/>
      <c r="B32" s="33"/>
      <c r="C32" s="33"/>
      <c r="D32" s="34" t="s">
        <v>174</v>
      </c>
      <c r="E32" s="33"/>
      <c r="F32" s="33"/>
      <c r="G32" s="33"/>
      <c r="H32" s="33"/>
      <c r="I32" s="33"/>
      <c r="J32" s="154">
        <v>0</v>
      </c>
      <c r="K32" s="155"/>
      <c r="L32" s="155"/>
      <c r="M32" s="155"/>
      <c r="N32" s="33"/>
      <c r="O32" s="33"/>
      <c r="P32" s="33"/>
      <c r="Q32" s="33"/>
      <c r="R32" s="35" t="s">
        <v>170</v>
      </c>
      <c r="S32" s="33"/>
      <c r="T32" s="33"/>
      <c r="U32" s="156">
        <v>0</v>
      </c>
      <c r="V32" s="155"/>
      <c r="W32" s="155"/>
      <c r="X32" s="155"/>
      <c r="Y32" s="155"/>
      <c r="Z32" s="155"/>
      <c r="AA32" s="155"/>
      <c r="AB32" s="155"/>
      <c r="AC32" s="155"/>
      <c r="AD32" s="33"/>
      <c r="AE32" s="33"/>
      <c r="AF32" s="33"/>
      <c r="AG32" s="33"/>
      <c r="AH32" s="33"/>
      <c r="AI32" s="156">
        <v>0</v>
      </c>
      <c r="AJ32" s="155"/>
      <c r="AK32" s="155"/>
      <c r="AL32" s="155"/>
      <c r="AM32" s="155"/>
      <c r="AN32" s="33"/>
      <c r="AO32" s="36"/>
      <c r="AP32" s="16"/>
    </row>
    <row r="33" spans="1:42" x14ac:dyDescent="0.2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29"/>
      <c r="AP33" s="16"/>
    </row>
    <row r="34" spans="1:42" ht="18" x14ac:dyDescent="0.25">
      <c r="A34" s="37"/>
      <c r="B34" s="38" t="s">
        <v>175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40" t="s">
        <v>176</v>
      </c>
      <c r="S34" s="39"/>
      <c r="T34" s="39"/>
      <c r="U34" s="39"/>
      <c r="V34" s="162" t="s">
        <v>177</v>
      </c>
      <c r="W34" s="163"/>
      <c r="X34" s="163"/>
      <c r="Y34" s="163"/>
      <c r="Z34" s="163"/>
      <c r="AA34" s="39"/>
      <c r="AB34" s="39"/>
      <c r="AC34" s="39"/>
      <c r="AD34" s="39"/>
      <c r="AE34" s="39"/>
      <c r="AF34" s="39"/>
      <c r="AG34" s="39"/>
      <c r="AH34" s="39"/>
      <c r="AI34" s="166">
        <f>AI26+AI29</f>
        <v>0</v>
      </c>
      <c r="AJ34" s="163"/>
      <c r="AK34" s="163"/>
      <c r="AL34" s="163"/>
      <c r="AM34" s="167"/>
      <c r="AN34" s="37"/>
      <c r="AO34" s="29"/>
      <c r="AP34" s="16"/>
    </row>
    <row r="35" spans="1:42" x14ac:dyDescent="0.2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29"/>
      <c r="AP35" s="16"/>
    </row>
    <row r="36" spans="1:42" ht="15.75" x14ac:dyDescent="0.3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0"/>
      <c r="AP36" s="16"/>
    </row>
    <row r="37" spans="1:42" ht="15.75" x14ac:dyDescent="0.3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0"/>
      <c r="AP37" s="16"/>
    </row>
    <row r="38" spans="1:42" ht="15.75" x14ac:dyDescent="0.3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0"/>
      <c r="AP38" s="16"/>
    </row>
    <row r="39" spans="1:42" ht="15.75" x14ac:dyDescent="0.3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0"/>
      <c r="AP39" s="16"/>
    </row>
    <row r="40" spans="1:42" ht="15.75" x14ac:dyDescent="0.3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0"/>
      <c r="AP40" s="16"/>
    </row>
    <row r="41" spans="1:42" ht="15.75" x14ac:dyDescent="0.3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0"/>
      <c r="AP41" s="16"/>
    </row>
    <row r="42" spans="1:42" ht="15.75" x14ac:dyDescent="0.3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0"/>
      <c r="AP42" s="16"/>
    </row>
    <row r="43" spans="1:42" ht="15.75" x14ac:dyDescent="0.3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0"/>
      <c r="AP43" s="16"/>
    </row>
    <row r="44" spans="1:42" ht="15.75" x14ac:dyDescent="0.3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0"/>
      <c r="AP44" s="16"/>
    </row>
    <row r="45" spans="1:42" ht="15.75" x14ac:dyDescent="0.3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0"/>
      <c r="AP45" s="16"/>
    </row>
    <row r="46" spans="1:42" x14ac:dyDescent="0.25">
      <c r="A46" s="19"/>
      <c r="B46" s="41" t="s">
        <v>178</v>
      </c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118"/>
      <c r="Q46" s="118"/>
      <c r="R46" s="118"/>
      <c r="S46" s="118"/>
      <c r="T46" s="118"/>
      <c r="U46" s="118"/>
      <c r="V46" s="118"/>
      <c r="W46" s="118"/>
      <c r="X46" s="119"/>
      <c r="Y46" s="120"/>
      <c r="Z46" s="120"/>
      <c r="AA46" s="121" t="s">
        <v>179</v>
      </c>
      <c r="AB46" s="118"/>
      <c r="AC46" s="118"/>
      <c r="AD46" s="118"/>
      <c r="AE46" s="118"/>
      <c r="AF46" s="118"/>
      <c r="AG46" s="118"/>
      <c r="AH46" s="118"/>
      <c r="AI46" s="118"/>
      <c r="AJ46" s="118"/>
      <c r="AK46" s="118"/>
      <c r="AL46" s="118"/>
      <c r="AM46" s="119"/>
      <c r="AN46" s="120"/>
      <c r="AO46" s="122"/>
      <c r="AP46" s="16"/>
    </row>
    <row r="47" spans="1:42" ht="15.75" x14ac:dyDescent="0.3">
      <c r="A47" s="21"/>
      <c r="B47" s="43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115"/>
      <c r="Q47" s="115"/>
      <c r="R47" s="115"/>
      <c r="S47" s="115"/>
      <c r="T47" s="115"/>
      <c r="U47" s="115"/>
      <c r="V47" s="115"/>
      <c r="W47" s="115"/>
      <c r="X47" s="123"/>
      <c r="Y47" s="115"/>
      <c r="Z47" s="115"/>
      <c r="AA47" s="124"/>
      <c r="AB47" s="115"/>
      <c r="AC47" s="115"/>
      <c r="AD47" s="115"/>
      <c r="AE47" s="115"/>
      <c r="AF47" s="115"/>
      <c r="AG47" s="115"/>
      <c r="AH47" s="115"/>
      <c r="AI47" s="115"/>
      <c r="AJ47" s="115"/>
      <c r="AK47" s="115"/>
      <c r="AL47" s="115"/>
      <c r="AM47" s="123"/>
      <c r="AN47" s="115"/>
      <c r="AO47" s="125"/>
      <c r="AP47" s="16"/>
    </row>
    <row r="48" spans="1:42" ht="15.75" x14ac:dyDescent="0.3">
      <c r="A48" s="21"/>
      <c r="B48" s="43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115"/>
      <c r="Q48" s="115"/>
      <c r="R48" s="115"/>
      <c r="S48" s="115"/>
      <c r="T48" s="115"/>
      <c r="U48" s="115"/>
      <c r="V48" s="115"/>
      <c r="W48" s="115"/>
      <c r="X48" s="123"/>
      <c r="Y48" s="115"/>
      <c r="Z48" s="115"/>
      <c r="AA48" s="124"/>
      <c r="AB48" s="115"/>
      <c r="AC48" s="115"/>
      <c r="AD48" s="115"/>
      <c r="AE48" s="115"/>
      <c r="AF48" s="115"/>
      <c r="AG48" s="115"/>
      <c r="AH48" s="115"/>
      <c r="AI48" s="115"/>
      <c r="AJ48" s="115"/>
      <c r="AK48" s="115"/>
      <c r="AL48" s="115"/>
      <c r="AM48" s="123"/>
      <c r="AN48" s="115"/>
      <c r="AO48" s="125"/>
      <c r="AP48" s="16"/>
    </row>
    <row r="49" spans="1:42" ht="15.75" x14ac:dyDescent="0.3">
      <c r="A49" s="21"/>
      <c r="B49" s="43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115"/>
      <c r="Q49" s="115"/>
      <c r="R49" s="115"/>
      <c r="S49" s="115"/>
      <c r="T49" s="115"/>
      <c r="U49" s="115"/>
      <c r="V49" s="115"/>
      <c r="W49" s="115"/>
      <c r="X49" s="123"/>
      <c r="Y49" s="115"/>
      <c r="Z49" s="115"/>
      <c r="AA49" s="124"/>
      <c r="AB49" s="115"/>
      <c r="AC49" s="115"/>
      <c r="AD49" s="115"/>
      <c r="AE49" s="115"/>
      <c r="AF49" s="115"/>
      <c r="AG49" s="115"/>
      <c r="AH49" s="115"/>
      <c r="AI49" s="115"/>
      <c r="AJ49" s="115"/>
      <c r="AK49" s="115"/>
      <c r="AL49" s="115"/>
      <c r="AM49" s="123"/>
      <c r="AN49" s="115"/>
      <c r="AO49" s="125"/>
      <c r="AP49" s="16"/>
    </row>
    <row r="50" spans="1:42" ht="15.75" x14ac:dyDescent="0.3">
      <c r="A50" s="21"/>
      <c r="B50" s="43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115"/>
      <c r="Q50" s="115"/>
      <c r="R50" s="115"/>
      <c r="S50" s="115"/>
      <c r="T50" s="115"/>
      <c r="U50" s="115"/>
      <c r="V50" s="115"/>
      <c r="W50" s="115"/>
      <c r="X50" s="123"/>
      <c r="Y50" s="115"/>
      <c r="Z50" s="115"/>
      <c r="AA50" s="124"/>
      <c r="AB50" s="115"/>
      <c r="AC50" s="115"/>
      <c r="AD50" s="115"/>
      <c r="AE50" s="115"/>
      <c r="AF50" s="115"/>
      <c r="AG50" s="115"/>
      <c r="AH50" s="115"/>
      <c r="AI50" s="115"/>
      <c r="AJ50" s="115"/>
      <c r="AK50" s="115"/>
      <c r="AL50" s="115"/>
      <c r="AM50" s="123"/>
      <c r="AN50" s="115"/>
      <c r="AO50" s="125"/>
      <c r="AP50" s="16"/>
    </row>
    <row r="51" spans="1:42" ht="15.75" x14ac:dyDescent="0.3">
      <c r="A51" s="21"/>
      <c r="B51" s="43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115"/>
      <c r="Q51" s="115"/>
      <c r="R51" s="115"/>
      <c r="S51" s="115"/>
      <c r="T51" s="115"/>
      <c r="U51" s="115"/>
      <c r="V51" s="115"/>
      <c r="W51" s="115"/>
      <c r="X51" s="123"/>
      <c r="Y51" s="115"/>
      <c r="Z51" s="115"/>
      <c r="AA51" s="124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23"/>
      <c r="AN51" s="115"/>
      <c r="AO51" s="125"/>
      <c r="AP51" s="16"/>
    </row>
    <row r="52" spans="1:42" ht="15.75" x14ac:dyDescent="0.3">
      <c r="A52" s="21"/>
      <c r="B52" s="43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115"/>
      <c r="Q52" s="115"/>
      <c r="R52" s="115"/>
      <c r="S52" s="115"/>
      <c r="T52" s="115"/>
      <c r="U52" s="115"/>
      <c r="V52" s="115"/>
      <c r="W52" s="115"/>
      <c r="X52" s="123"/>
      <c r="Y52" s="115"/>
      <c r="Z52" s="115"/>
      <c r="AA52" s="124"/>
      <c r="AB52" s="115"/>
      <c r="AC52" s="115"/>
      <c r="AD52" s="115"/>
      <c r="AE52" s="115"/>
      <c r="AF52" s="115"/>
      <c r="AG52" s="115"/>
      <c r="AH52" s="115"/>
      <c r="AI52" s="115"/>
      <c r="AJ52" s="115"/>
      <c r="AK52" s="115"/>
      <c r="AL52" s="115"/>
      <c r="AM52" s="123"/>
      <c r="AN52" s="115"/>
      <c r="AO52" s="125"/>
      <c r="AP52" s="16"/>
    </row>
    <row r="53" spans="1:42" ht="15.75" x14ac:dyDescent="0.3">
      <c r="A53" s="21"/>
      <c r="B53" s="43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115"/>
      <c r="Q53" s="115"/>
      <c r="R53" s="115"/>
      <c r="S53" s="115"/>
      <c r="T53" s="115"/>
      <c r="U53" s="115"/>
      <c r="V53" s="115"/>
      <c r="W53" s="115"/>
      <c r="X53" s="123"/>
      <c r="Y53" s="115"/>
      <c r="Z53" s="115"/>
      <c r="AA53" s="124"/>
      <c r="AB53" s="115"/>
      <c r="AC53" s="115"/>
      <c r="AD53" s="115"/>
      <c r="AE53" s="115"/>
      <c r="AF53" s="115"/>
      <c r="AG53" s="115"/>
      <c r="AH53" s="115"/>
      <c r="AI53" s="115"/>
      <c r="AJ53" s="115"/>
      <c r="AK53" s="115"/>
      <c r="AL53" s="115"/>
      <c r="AM53" s="123"/>
      <c r="AN53" s="115"/>
      <c r="AO53" s="125"/>
      <c r="AP53" s="16"/>
    </row>
    <row r="54" spans="1:42" ht="15.75" x14ac:dyDescent="0.3">
      <c r="A54" s="21"/>
      <c r="B54" s="43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115"/>
      <c r="Q54" s="115"/>
      <c r="R54" s="115"/>
      <c r="S54" s="115"/>
      <c r="T54" s="115"/>
      <c r="U54" s="115"/>
      <c r="V54" s="115"/>
      <c r="W54" s="115"/>
      <c r="X54" s="123"/>
      <c r="Y54" s="115"/>
      <c r="Z54" s="115"/>
      <c r="AA54" s="124"/>
      <c r="AB54" s="115"/>
      <c r="AC54" s="115"/>
      <c r="AD54" s="115"/>
      <c r="AE54" s="115"/>
      <c r="AF54" s="115"/>
      <c r="AG54" s="115"/>
      <c r="AH54" s="115"/>
      <c r="AI54" s="115"/>
      <c r="AJ54" s="115"/>
      <c r="AK54" s="115"/>
      <c r="AL54" s="115"/>
      <c r="AM54" s="123"/>
      <c r="AN54" s="115"/>
      <c r="AO54" s="125"/>
      <c r="AP54" s="16"/>
    </row>
    <row r="55" spans="1:42" x14ac:dyDescent="0.25">
      <c r="A55" s="19"/>
      <c r="B55" s="44" t="s">
        <v>180</v>
      </c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126" t="s">
        <v>181</v>
      </c>
      <c r="Q55" s="127"/>
      <c r="R55" s="127"/>
      <c r="S55" s="127"/>
      <c r="T55" s="127"/>
      <c r="U55" s="127"/>
      <c r="V55" s="127"/>
      <c r="W55" s="127"/>
      <c r="X55" s="128"/>
      <c r="Y55" s="120"/>
      <c r="Z55" s="120"/>
      <c r="AA55" s="129" t="s">
        <v>180</v>
      </c>
      <c r="AB55" s="127"/>
      <c r="AC55" s="127"/>
      <c r="AD55" s="127"/>
      <c r="AE55" s="127"/>
      <c r="AF55" s="127"/>
      <c r="AG55" s="127"/>
      <c r="AH55" s="127"/>
      <c r="AI55" s="127"/>
      <c r="AJ55" s="127"/>
      <c r="AK55" s="126" t="s">
        <v>181</v>
      </c>
      <c r="AL55" s="127"/>
      <c r="AM55" s="128"/>
      <c r="AN55" s="120"/>
      <c r="AO55" s="122"/>
      <c r="AP55" s="16"/>
    </row>
    <row r="56" spans="1:42" ht="15.75" x14ac:dyDescent="0.3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5"/>
      <c r="AH56" s="115"/>
      <c r="AI56" s="115"/>
      <c r="AJ56" s="115"/>
      <c r="AK56" s="115"/>
      <c r="AL56" s="115"/>
      <c r="AM56" s="115"/>
      <c r="AN56" s="115"/>
      <c r="AO56" s="125"/>
      <c r="AP56" s="16"/>
    </row>
    <row r="57" spans="1:42" x14ac:dyDescent="0.25">
      <c r="A57" s="19"/>
      <c r="B57" s="41" t="s">
        <v>182</v>
      </c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118"/>
      <c r="Q57" s="118"/>
      <c r="R57" s="118"/>
      <c r="S57" s="118"/>
      <c r="T57" s="118"/>
      <c r="U57" s="118"/>
      <c r="V57" s="118"/>
      <c r="W57" s="118"/>
      <c r="X57" s="119"/>
      <c r="Y57" s="120"/>
      <c r="Z57" s="120"/>
      <c r="AA57" s="121" t="s">
        <v>183</v>
      </c>
      <c r="AB57" s="118"/>
      <c r="AC57" s="118"/>
      <c r="AD57" s="118"/>
      <c r="AE57" s="118"/>
      <c r="AF57" s="118"/>
      <c r="AG57" s="118"/>
      <c r="AH57" s="118"/>
      <c r="AI57" s="118"/>
      <c r="AJ57" s="118"/>
      <c r="AK57" s="118"/>
      <c r="AL57" s="118"/>
      <c r="AM57" s="119"/>
      <c r="AN57" s="120"/>
      <c r="AO57" s="122"/>
      <c r="AP57" s="16"/>
    </row>
    <row r="58" spans="1:42" ht="15.75" x14ac:dyDescent="0.3">
      <c r="A58" s="21"/>
      <c r="B58" s="43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115"/>
      <c r="Q58" s="115"/>
      <c r="R58" s="115"/>
      <c r="S58" s="115"/>
      <c r="T58" s="115"/>
      <c r="U58" s="115"/>
      <c r="V58" s="115"/>
      <c r="W58" s="115"/>
      <c r="X58" s="123"/>
      <c r="Y58" s="115"/>
      <c r="Z58" s="115"/>
      <c r="AA58" s="124"/>
      <c r="AB58" s="115"/>
      <c r="AC58" s="115"/>
      <c r="AD58" s="115"/>
      <c r="AE58" s="115"/>
      <c r="AF58" s="115"/>
      <c r="AG58" s="115"/>
      <c r="AH58" s="115"/>
      <c r="AI58" s="115"/>
      <c r="AJ58" s="115"/>
      <c r="AK58" s="115"/>
      <c r="AL58" s="115"/>
      <c r="AM58" s="123"/>
      <c r="AN58" s="115"/>
      <c r="AO58" s="125"/>
      <c r="AP58" s="16"/>
    </row>
    <row r="59" spans="1:42" ht="15.75" x14ac:dyDescent="0.3">
      <c r="A59" s="21"/>
      <c r="B59" s="43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115"/>
      <c r="Q59" s="115"/>
      <c r="R59" s="115"/>
      <c r="S59" s="115"/>
      <c r="T59" s="115"/>
      <c r="U59" s="115"/>
      <c r="V59" s="115"/>
      <c r="W59" s="115"/>
      <c r="X59" s="123"/>
      <c r="Y59" s="115"/>
      <c r="Z59" s="115"/>
      <c r="AA59" s="124"/>
      <c r="AB59" s="115"/>
      <c r="AC59" s="115"/>
      <c r="AD59" s="115"/>
      <c r="AE59" s="115"/>
      <c r="AF59" s="115"/>
      <c r="AG59" s="115"/>
      <c r="AH59" s="115"/>
      <c r="AI59" s="115"/>
      <c r="AJ59" s="115"/>
      <c r="AK59" s="115"/>
      <c r="AL59" s="115"/>
      <c r="AM59" s="123"/>
      <c r="AN59" s="115"/>
      <c r="AO59" s="125"/>
      <c r="AP59" s="16"/>
    </row>
    <row r="60" spans="1:42" ht="15.75" x14ac:dyDescent="0.3">
      <c r="A60" s="21"/>
      <c r="B60" s="43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115"/>
      <c r="Q60" s="115"/>
      <c r="R60" s="115"/>
      <c r="S60" s="115"/>
      <c r="T60" s="115"/>
      <c r="U60" s="115"/>
      <c r="V60" s="115"/>
      <c r="W60" s="115"/>
      <c r="X60" s="123"/>
      <c r="Y60" s="115"/>
      <c r="Z60" s="115"/>
      <c r="AA60" s="124"/>
      <c r="AB60" s="115"/>
      <c r="AC60" s="115"/>
      <c r="AD60" s="115"/>
      <c r="AE60" s="115"/>
      <c r="AF60" s="115"/>
      <c r="AG60" s="115"/>
      <c r="AH60" s="115"/>
      <c r="AI60" s="115"/>
      <c r="AJ60" s="115"/>
      <c r="AK60" s="115"/>
      <c r="AL60" s="115"/>
      <c r="AM60" s="123"/>
      <c r="AN60" s="115"/>
      <c r="AO60" s="125"/>
      <c r="AP60" s="16"/>
    </row>
    <row r="61" spans="1:42" ht="15.75" x14ac:dyDescent="0.3">
      <c r="A61" s="21"/>
      <c r="B61" s="43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115"/>
      <c r="Q61" s="115"/>
      <c r="R61" s="115"/>
      <c r="S61" s="115"/>
      <c r="T61" s="115"/>
      <c r="U61" s="115"/>
      <c r="V61" s="115"/>
      <c r="W61" s="115"/>
      <c r="X61" s="123"/>
      <c r="Y61" s="115"/>
      <c r="Z61" s="115"/>
      <c r="AA61" s="124"/>
      <c r="AB61" s="115"/>
      <c r="AC61" s="115"/>
      <c r="AD61" s="115"/>
      <c r="AE61" s="115"/>
      <c r="AF61" s="115"/>
      <c r="AG61" s="115"/>
      <c r="AH61" s="115"/>
      <c r="AI61" s="115"/>
      <c r="AJ61" s="115"/>
      <c r="AK61" s="115"/>
      <c r="AL61" s="115"/>
      <c r="AM61" s="123"/>
      <c r="AN61" s="115"/>
      <c r="AO61" s="125"/>
      <c r="AP61" s="16"/>
    </row>
    <row r="62" spans="1:42" ht="15.75" x14ac:dyDescent="0.3">
      <c r="A62" s="21"/>
      <c r="B62" s="43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115"/>
      <c r="Q62" s="115"/>
      <c r="R62" s="115"/>
      <c r="S62" s="115"/>
      <c r="T62" s="115"/>
      <c r="U62" s="115"/>
      <c r="V62" s="115"/>
      <c r="W62" s="115"/>
      <c r="X62" s="123"/>
      <c r="Y62" s="115"/>
      <c r="Z62" s="115"/>
      <c r="AA62" s="124"/>
      <c r="AB62" s="115"/>
      <c r="AC62" s="115"/>
      <c r="AD62" s="115"/>
      <c r="AE62" s="115"/>
      <c r="AF62" s="115"/>
      <c r="AG62" s="115"/>
      <c r="AH62" s="115"/>
      <c r="AI62" s="115"/>
      <c r="AJ62" s="115"/>
      <c r="AK62" s="115"/>
      <c r="AL62" s="115"/>
      <c r="AM62" s="123"/>
      <c r="AN62" s="115"/>
      <c r="AO62" s="125"/>
      <c r="AP62" s="16"/>
    </row>
    <row r="63" spans="1:42" ht="15.75" x14ac:dyDescent="0.3">
      <c r="A63" s="21"/>
      <c r="B63" s="43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115"/>
      <c r="Q63" s="115"/>
      <c r="R63" s="115"/>
      <c r="S63" s="115"/>
      <c r="T63" s="115"/>
      <c r="U63" s="115"/>
      <c r="V63" s="115"/>
      <c r="W63" s="115"/>
      <c r="X63" s="123"/>
      <c r="Y63" s="115"/>
      <c r="Z63" s="115"/>
      <c r="AA63" s="124"/>
      <c r="AB63" s="115"/>
      <c r="AC63" s="115"/>
      <c r="AD63" s="115"/>
      <c r="AE63" s="115"/>
      <c r="AF63" s="115"/>
      <c r="AG63" s="115"/>
      <c r="AH63" s="115"/>
      <c r="AI63" s="115"/>
      <c r="AJ63" s="115"/>
      <c r="AK63" s="115"/>
      <c r="AL63" s="115"/>
      <c r="AM63" s="123"/>
      <c r="AN63" s="115"/>
      <c r="AO63" s="125"/>
      <c r="AP63" s="16"/>
    </row>
    <row r="64" spans="1:42" ht="15.75" x14ac:dyDescent="0.3">
      <c r="A64" s="21"/>
      <c r="B64" s="43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115"/>
      <c r="Q64" s="115"/>
      <c r="R64" s="115"/>
      <c r="S64" s="115"/>
      <c r="T64" s="115"/>
      <c r="U64" s="115"/>
      <c r="V64" s="115"/>
      <c r="W64" s="115"/>
      <c r="X64" s="123"/>
      <c r="Y64" s="115"/>
      <c r="Z64" s="115"/>
      <c r="AA64" s="124"/>
      <c r="AB64" s="115"/>
      <c r="AC64" s="115"/>
      <c r="AD64" s="115"/>
      <c r="AE64" s="115"/>
      <c r="AF64" s="115"/>
      <c r="AG64" s="115"/>
      <c r="AH64" s="115"/>
      <c r="AI64" s="115"/>
      <c r="AJ64" s="115"/>
      <c r="AK64" s="115"/>
      <c r="AL64" s="115"/>
      <c r="AM64" s="123"/>
      <c r="AN64" s="115"/>
      <c r="AO64" s="125"/>
      <c r="AP64" s="16"/>
    </row>
    <row r="65" spans="1:42" ht="15.75" x14ac:dyDescent="0.3">
      <c r="A65" s="21"/>
      <c r="B65" s="43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115"/>
      <c r="Q65" s="115"/>
      <c r="R65" s="115"/>
      <c r="S65" s="115"/>
      <c r="T65" s="115"/>
      <c r="U65" s="115"/>
      <c r="V65" s="115"/>
      <c r="W65" s="115"/>
      <c r="X65" s="123"/>
      <c r="Y65" s="115"/>
      <c r="Z65" s="115"/>
      <c r="AA65" s="124"/>
      <c r="AB65" s="115"/>
      <c r="AC65" s="115"/>
      <c r="AD65" s="115"/>
      <c r="AE65" s="115"/>
      <c r="AF65" s="115"/>
      <c r="AG65" s="115"/>
      <c r="AH65" s="115"/>
      <c r="AI65" s="115"/>
      <c r="AJ65" s="115"/>
      <c r="AK65" s="115"/>
      <c r="AL65" s="115"/>
      <c r="AM65" s="123"/>
      <c r="AN65" s="115"/>
      <c r="AO65" s="125"/>
      <c r="AP65" s="16"/>
    </row>
    <row r="66" spans="1:42" x14ac:dyDescent="0.25">
      <c r="A66" s="19"/>
      <c r="B66" s="44" t="s">
        <v>180</v>
      </c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126" t="s">
        <v>181</v>
      </c>
      <c r="Q66" s="127"/>
      <c r="R66" s="127"/>
      <c r="S66" s="127"/>
      <c r="T66" s="127"/>
      <c r="U66" s="127"/>
      <c r="V66" s="127"/>
      <c r="W66" s="127"/>
      <c r="X66" s="128"/>
      <c r="Y66" s="120"/>
      <c r="Z66" s="120"/>
      <c r="AA66" s="129" t="s">
        <v>180</v>
      </c>
      <c r="AB66" s="127"/>
      <c r="AC66" s="127"/>
      <c r="AD66" s="127"/>
      <c r="AE66" s="127"/>
      <c r="AF66" s="127"/>
      <c r="AG66" s="127"/>
      <c r="AH66" s="127"/>
      <c r="AI66" s="127"/>
      <c r="AJ66" s="127"/>
      <c r="AK66" s="126" t="s">
        <v>181</v>
      </c>
      <c r="AL66" s="127"/>
      <c r="AM66" s="128"/>
      <c r="AN66" s="120"/>
      <c r="AO66" s="122"/>
      <c r="AP66" s="16"/>
    </row>
    <row r="67" spans="1:42" x14ac:dyDescent="0.25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20"/>
      <c r="Q67" s="120"/>
      <c r="R67" s="120"/>
      <c r="S67" s="120"/>
      <c r="T67" s="120"/>
      <c r="U67" s="120"/>
      <c r="V67" s="120"/>
      <c r="W67" s="120"/>
      <c r="X67" s="120"/>
      <c r="Y67" s="120"/>
      <c r="Z67" s="120"/>
      <c r="AA67" s="120"/>
      <c r="AB67" s="120"/>
      <c r="AC67" s="120"/>
      <c r="AD67" s="120"/>
      <c r="AE67" s="120"/>
      <c r="AF67" s="120"/>
      <c r="AG67" s="120"/>
      <c r="AH67" s="120"/>
      <c r="AI67" s="120"/>
      <c r="AJ67" s="120"/>
      <c r="AK67" s="120"/>
      <c r="AL67" s="120"/>
      <c r="AM67" s="120"/>
      <c r="AN67" s="120"/>
      <c r="AO67" s="122"/>
      <c r="AP67" s="16"/>
    </row>
    <row r="68" spans="1:42" x14ac:dyDescent="0.25">
      <c r="A68" s="46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0"/>
      <c r="AE68" s="130"/>
      <c r="AF68" s="130"/>
      <c r="AG68" s="130"/>
      <c r="AH68" s="130"/>
      <c r="AI68" s="130"/>
      <c r="AJ68" s="130"/>
      <c r="AK68" s="130"/>
      <c r="AL68" s="130"/>
      <c r="AM68" s="130"/>
      <c r="AN68" s="130"/>
      <c r="AO68" s="131"/>
      <c r="AP68" s="16"/>
    </row>
    <row r="69" spans="1:42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</row>
    <row r="70" spans="1:42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</row>
    <row r="71" spans="1:42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</row>
    <row r="72" spans="1:42" x14ac:dyDescent="0.25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  <c r="AK72" s="48"/>
      <c r="AL72" s="48"/>
      <c r="AM72" s="48"/>
      <c r="AN72" s="48"/>
      <c r="AO72" s="49"/>
      <c r="AP72" s="16"/>
    </row>
    <row r="73" spans="1:42" ht="21" x14ac:dyDescent="0.25">
      <c r="A73" s="143" t="s">
        <v>184</v>
      </c>
      <c r="B73" s="137"/>
      <c r="C73" s="137"/>
      <c r="D73" s="137"/>
      <c r="E73" s="137"/>
      <c r="F73" s="137"/>
      <c r="G73" s="137"/>
      <c r="H73" s="137"/>
      <c r="I73" s="137"/>
      <c r="J73" s="137"/>
      <c r="K73" s="137"/>
      <c r="L73" s="137"/>
      <c r="M73" s="137"/>
      <c r="N73" s="137"/>
      <c r="O73" s="137"/>
      <c r="P73" s="137"/>
      <c r="Q73" s="137"/>
      <c r="R73" s="137"/>
      <c r="S73" s="137"/>
      <c r="T73" s="137"/>
      <c r="U73" s="137"/>
      <c r="V73" s="137"/>
      <c r="W73" s="137"/>
      <c r="X73" s="137"/>
      <c r="Y73" s="137"/>
      <c r="Z73" s="137"/>
      <c r="AA73" s="137"/>
      <c r="AB73" s="137"/>
      <c r="AC73" s="137"/>
      <c r="AD73" s="137"/>
      <c r="AE73" s="137"/>
      <c r="AF73" s="137"/>
      <c r="AG73" s="137"/>
      <c r="AH73" s="137"/>
      <c r="AI73" s="137"/>
      <c r="AJ73" s="137"/>
      <c r="AK73" s="137"/>
      <c r="AL73" s="137"/>
      <c r="AM73" s="137"/>
      <c r="AN73" s="137"/>
      <c r="AO73" s="29"/>
      <c r="AP73" s="16"/>
    </row>
    <row r="74" spans="1:42" x14ac:dyDescent="0.25">
      <c r="A74" s="24" t="s">
        <v>147</v>
      </c>
      <c r="B74" s="50"/>
      <c r="C74" s="50"/>
      <c r="D74" s="50"/>
      <c r="E74" s="50"/>
      <c r="F74" s="50"/>
      <c r="G74" s="50"/>
      <c r="H74" s="50"/>
      <c r="I74" s="50"/>
      <c r="J74" s="50" t="s">
        <v>148</v>
      </c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50"/>
      <c r="AK74" s="50"/>
      <c r="AL74" s="50"/>
      <c r="AM74" s="50"/>
      <c r="AN74" s="50"/>
      <c r="AO74" s="51"/>
      <c r="AP74" s="16"/>
    </row>
    <row r="75" spans="1:42" ht="18" customHeight="1" x14ac:dyDescent="0.25">
      <c r="A75" s="53" t="s">
        <v>149</v>
      </c>
      <c r="B75" s="54"/>
      <c r="C75" s="54"/>
      <c r="D75" s="54"/>
      <c r="E75" s="54"/>
      <c r="F75" s="54"/>
      <c r="G75" s="54"/>
      <c r="H75" s="54"/>
      <c r="I75" s="54"/>
      <c r="J75" s="150" t="str">
        <f>I3</f>
        <v>Zateplenie budovy MŠ 1.decembra, Trebišov</v>
      </c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  <c r="Y75" s="150"/>
      <c r="Z75" s="150"/>
      <c r="AA75" s="150"/>
      <c r="AB75" s="150"/>
      <c r="AC75" s="150"/>
      <c r="AD75" s="150"/>
      <c r="AE75" s="150"/>
      <c r="AF75" s="150"/>
      <c r="AG75" s="150"/>
      <c r="AH75" s="150"/>
      <c r="AI75" s="150"/>
      <c r="AJ75" s="150"/>
      <c r="AK75" s="150"/>
      <c r="AL75" s="150"/>
      <c r="AM75" s="150"/>
      <c r="AN75" s="150"/>
      <c r="AO75" s="55"/>
      <c r="AP75" s="16"/>
    </row>
    <row r="76" spans="1:42" x14ac:dyDescent="0.25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29"/>
      <c r="AP76" s="16"/>
    </row>
    <row r="77" spans="1:42" x14ac:dyDescent="0.25">
      <c r="A77" s="24" t="s">
        <v>153</v>
      </c>
      <c r="B77" s="19"/>
      <c r="C77" s="19"/>
      <c r="D77" s="19"/>
      <c r="E77" s="19"/>
      <c r="F77" s="19"/>
      <c r="G77" s="19"/>
      <c r="H77" s="19"/>
      <c r="I77" s="19"/>
      <c r="J77" s="56" t="s">
        <v>154</v>
      </c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24" t="s">
        <v>155</v>
      </c>
      <c r="AH77" s="19"/>
      <c r="AI77" s="19"/>
      <c r="AJ77" s="19"/>
      <c r="AK77" s="57"/>
      <c r="AL77" s="104"/>
      <c r="AM77" s="19"/>
      <c r="AN77" s="19"/>
      <c r="AO77" s="29"/>
      <c r="AP77" s="16"/>
    </row>
    <row r="78" spans="1:42" x14ac:dyDescent="0.25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29"/>
      <c r="AP78" s="28"/>
    </row>
    <row r="79" spans="1:42" x14ac:dyDescent="0.25">
      <c r="A79" s="24" t="s">
        <v>156</v>
      </c>
      <c r="B79" s="19"/>
      <c r="C79" s="19"/>
      <c r="D79" s="19"/>
      <c r="E79" s="19"/>
      <c r="F79" s="19"/>
      <c r="G79" s="19"/>
      <c r="H79" s="19"/>
      <c r="I79" s="19"/>
      <c r="J79" s="50" t="s">
        <v>158</v>
      </c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24" t="s">
        <v>162</v>
      </c>
      <c r="AH79" s="19"/>
      <c r="AI79" s="19"/>
      <c r="AJ79" s="19"/>
      <c r="AK79" s="144" t="s">
        <v>151</v>
      </c>
      <c r="AL79" s="137"/>
      <c r="AM79" s="137"/>
      <c r="AN79" s="137"/>
      <c r="AO79" s="29"/>
      <c r="AP79" s="28"/>
    </row>
    <row r="80" spans="1:42" x14ac:dyDescent="0.25">
      <c r="A80" s="24" t="s">
        <v>160</v>
      </c>
      <c r="B80" s="19"/>
      <c r="C80" s="19"/>
      <c r="D80" s="19"/>
      <c r="E80" s="19"/>
      <c r="F80" s="19"/>
      <c r="G80" s="19"/>
      <c r="H80" s="19"/>
      <c r="I80" s="19"/>
      <c r="J80" s="132"/>
      <c r="K80" s="120"/>
      <c r="L80" s="120"/>
      <c r="M80" s="120"/>
      <c r="N80" s="120"/>
      <c r="O80" s="120"/>
      <c r="P80" s="120"/>
      <c r="Q80" s="120"/>
      <c r="R80" s="120"/>
      <c r="S80" s="120"/>
      <c r="T80" s="120"/>
      <c r="U80" s="120"/>
      <c r="V80" s="120"/>
      <c r="W80" s="120"/>
      <c r="X80" s="120"/>
      <c r="Y80" s="120"/>
      <c r="Z80" s="120"/>
      <c r="AA80" s="120"/>
      <c r="AB80" s="120"/>
      <c r="AC80" s="120"/>
      <c r="AD80" s="120"/>
      <c r="AE80" s="120"/>
      <c r="AF80" s="120"/>
      <c r="AG80" s="24" t="s">
        <v>163</v>
      </c>
      <c r="AH80" s="19"/>
      <c r="AI80" s="19"/>
      <c r="AJ80" s="19"/>
      <c r="AK80" s="144"/>
      <c r="AL80" s="137"/>
      <c r="AM80" s="137"/>
      <c r="AN80" s="137"/>
      <c r="AO80" s="29"/>
      <c r="AP80" s="28"/>
    </row>
    <row r="81" spans="1:42" x14ac:dyDescent="0.25">
      <c r="A81" s="19"/>
      <c r="B81" s="19"/>
      <c r="C81" s="19"/>
      <c r="D81" s="19"/>
      <c r="E81" s="19"/>
      <c r="F81" s="19"/>
      <c r="G81" s="19"/>
      <c r="H81" s="19"/>
      <c r="I81" s="19"/>
      <c r="J81" s="120"/>
      <c r="K81" s="120"/>
      <c r="L81" s="120"/>
      <c r="M81" s="120"/>
      <c r="N81" s="120"/>
      <c r="O81" s="120"/>
      <c r="P81" s="120"/>
      <c r="Q81" s="120"/>
      <c r="R81" s="120"/>
      <c r="S81" s="120"/>
      <c r="T81" s="120"/>
      <c r="U81" s="120"/>
      <c r="V81" s="120"/>
      <c r="W81" s="120"/>
      <c r="X81" s="120"/>
      <c r="Y81" s="120"/>
      <c r="Z81" s="120"/>
      <c r="AA81" s="120"/>
      <c r="AB81" s="120"/>
      <c r="AC81" s="120"/>
      <c r="AD81" s="120"/>
      <c r="AE81" s="120"/>
      <c r="AF81" s="120"/>
      <c r="AG81" s="19"/>
      <c r="AH81" s="19"/>
      <c r="AI81" s="19"/>
      <c r="AJ81" s="19"/>
      <c r="AK81" s="19"/>
      <c r="AL81" s="19"/>
      <c r="AM81" s="19"/>
      <c r="AN81" s="19"/>
      <c r="AO81" s="29"/>
      <c r="AP81" s="28"/>
    </row>
    <row r="82" spans="1:42" x14ac:dyDescent="0.25">
      <c r="A82" s="147" t="s">
        <v>2</v>
      </c>
      <c r="B82" s="148"/>
      <c r="C82" s="148"/>
      <c r="D82" s="148"/>
      <c r="E82" s="148"/>
      <c r="F82" s="58"/>
      <c r="G82" s="149" t="s">
        <v>185</v>
      </c>
      <c r="H82" s="148"/>
      <c r="I82" s="148"/>
      <c r="J82" s="148"/>
      <c r="K82" s="148"/>
      <c r="L82" s="148"/>
      <c r="M82" s="148"/>
      <c r="N82" s="148"/>
      <c r="O82" s="148"/>
      <c r="P82" s="148"/>
      <c r="Q82" s="148"/>
      <c r="R82" s="148"/>
      <c r="S82" s="148"/>
      <c r="T82" s="148"/>
      <c r="U82" s="148"/>
      <c r="V82" s="148"/>
      <c r="W82" s="148"/>
      <c r="X82" s="148"/>
      <c r="Y82" s="148"/>
      <c r="Z82" s="148"/>
      <c r="AA82" s="148"/>
      <c r="AB82" s="148"/>
      <c r="AC82" s="148"/>
      <c r="AD82" s="148"/>
      <c r="AE82" s="149" t="s">
        <v>186</v>
      </c>
      <c r="AF82" s="148"/>
      <c r="AG82" s="148"/>
      <c r="AH82" s="148"/>
      <c r="AI82" s="148"/>
      <c r="AJ82" s="148"/>
      <c r="AK82" s="148"/>
      <c r="AL82" s="149" t="s">
        <v>187</v>
      </c>
      <c r="AM82" s="148"/>
      <c r="AN82" s="151"/>
      <c r="AO82" s="29"/>
      <c r="AP82" s="28"/>
    </row>
    <row r="83" spans="1:42" x14ac:dyDescent="0.25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29"/>
      <c r="AP83" s="28"/>
    </row>
    <row r="84" spans="1:42" ht="18" x14ac:dyDescent="0.25">
      <c r="A84" s="18" t="s">
        <v>188</v>
      </c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140">
        <f>SUM(AE85)</f>
        <v>0</v>
      </c>
      <c r="AF84" s="140"/>
      <c r="AG84" s="140"/>
      <c r="AH84" s="140"/>
      <c r="AI84" s="140"/>
      <c r="AJ84" s="140"/>
      <c r="AK84" s="140"/>
      <c r="AL84" s="136">
        <f>AE84*1.2</f>
        <v>0</v>
      </c>
      <c r="AM84" s="136"/>
      <c r="AN84" s="136"/>
      <c r="AO84" s="55"/>
      <c r="AP84" s="52"/>
    </row>
    <row r="85" spans="1:42" ht="16.5" x14ac:dyDescent="0.25">
      <c r="A85" s="61"/>
      <c r="B85" s="141" t="s">
        <v>10</v>
      </c>
      <c r="C85" s="142"/>
      <c r="D85" s="142"/>
      <c r="E85" s="142"/>
      <c r="F85" s="142"/>
      <c r="G85" s="62"/>
      <c r="H85" s="141" t="s">
        <v>189</v>
      </c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142"/>
      <c r="AD85" s="142"/>
      <c r="AE85" s="145">
        <f>SUM(AE86+AE90+AE93+AE94)</f>
        <v>0</v>
      </c>
      <c r="AF85" s="142"/>
      <c r="AG85" s="142"/>
      <c r="AH85" s="142"/>
      <c r="AI85" s="142"/>
      <c r="AJ85" s="142"/>
      <c r="AK85" s="142"/>
      <c r="AL85" s="146">
        <f>AE85*1.2</f>
        <v>0</v>
      </c>
      <c r="AM85" s="146"/>
      <c r="AN85" s="146"/>
      <c r="AO85" s="63"/>
      <c r="AP85" s="60"/>
    </row>
    <row r="86" spans="1:42" x14ac:dyDescent="0.25">
      <c r="A86" s="65"/>
      <c r="B86" s="65"/>
      <c r="C86" s="133" t="s">
        <v>190</v>
      </c>
      <c r="D86" s="134"/>
      <c r="E86" s="134"/>
      <c r="F86" s="134"/>
      <c r="G86" s="134"/>
      <c r="H86" s="65"/>
      <c r="I86" s="133" t="s">
        <v>191</v>
      </c>
      <c r="J86" s="134"/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  <c r="AA86" s="134"/>
      <c r="AB86" s="134"/>
      <c r="AC86" s="134"/>
      <c r="AD86" s="134"/>
      <c r="AE86" s="139">
        <f>SUM(AE87:AK89)</f>
        <v>0</v>
      </c>
      <c r="AF86" s="134"/>
      <c r="AG86" s="134"/>
      <c r="AH86" s="134"/>
      <c r="AI86" s="134"/>
      <c r="AJ86" s="134"/>
      <c r="AK86" s="134"/>
      <c r="AL86" s="135">
        <f>AE86*1.2</f>
        <v>0</v>
      </c>
      <c r="AM86" s="135"/>
      <c r="AN86" s="135"/>
      <c r="AO86" s="66"/>
      <c r="AP86" s="64"/>
    </row>
    <row r="87" spans="1:42" x14ac:dyDescent="0.25">
      <c r="A87" s="65"/>
      <c r="B87" s="65"/>
      <c r="C87" s="65"/>
      <c r="D87" s="133" t="s">
        <v>192</v>
      </c>
      <c r="E87" s="134"/>
      <c r="F87" s="134"/>
      <c r="G87" s="134"/>
      <c r="H87" s="134"/>
      <c r="I87" s="65"/>
      <c r="J87" s="133" t="s">
        <v>193</v>
      </c>
      <c r="K87" s="134"/>
      <c r="L87" s="134"/>
      <c r="M87" s="134"/>
      <c r="N87" s="134"/>
      <c r="O87" s="134"/>
      <c r="P87" s="134"/>
      <c r="Q87" s="134"/>
      <c r="R87" s="134"/>
      <c r="S87" s="134"/>
      <c r="T87" s="134"/>
      <c r="U87" s="134"/>
      <c r="V87" s="134"/>
      <c r="W87" s="134"/>
      <c r="X87" s="134"/>
      <c r="Y87" s="134"/>
      <c r="Z87" s="134"/>
      <c r="AA87" s="134"/>
      <c r="AB87" s="134"/>
      <c r="AC87" s="134"/>
      <c r="AD87" s="134"/>
      <c r="AE87" s="157">
        <f>'Zateplenie obvodového plášťa'!O16</f>
        <v>0</v>
      </c>
      <c r="AF87" s="157"/>
      <c r="AG87" s="157"/>
      <c r="AH87" s="157"/>
      <c r="AI87" s="157"/>
      <c r="AJ87" s="157"/>
      <c r="AK87" s="157"/>
      <c r="AL87" s="135">
        <f>AE87*1.2</f>
        <v>0</v>
      </c>
      <c r="AM87" s="135"/>
      <c r="AN87" s="135"/>
      <c r="AO87" s="66"/>
      <c r="AP87" s="64"/>
    </row>
    <row r="88" spans="1:42" x14ac:dyDescent="0.25">
      <c r="A88" s="65"/>
      <c r="B88" s="65"/>
      <c r="C88" s="65"/>
      <c r="D88" s="133" t="s">
        <v>194</v>
      </c>
      <c r="E88" s="134"/>
      <c r="F88" s="134"/>
      <c r="G88" s="134"/>
      <c r="H88" s="134"/>
      <c r="I88" s="65"/>
      <c r="J88" s="133" t="s">
        <v>195</v>
      </c>
      <c r="K88" s="134"/>
      <c r="L88" s="134"/>
      <c r="M88" s="134"/>
      <c r="N88" s="134"/>
      <c r="O88" s="134"/>
      <c r="P88" s="134"/>
      <c r="Q88" s="134"/>
      <c r="R88" s="134"/>
      <c r="S88" s="134"/>
      <c r="T88" s="134"/>
      <c r="U88" s="134"/>
      <c r="V88" s="134"/>
      <c r="W88" s="134"/>
      <c r="X88" s="134"/>
      <c r="Y88" s="134"/>
      <c r="Z88" s="134"/>
      <c r="AA88" s="134"/>
      <c r="AB88" s="134"/>
      <c r="AC88" s="134"/>
      <c r="AD88" s="134"/>
      <c r="AE88" s="135">
        <v>0</v>
      </c>
      <c r="AF88" s="134"/>
      <c r="AG88" s="134"/>
      <c r="AH88" s="134"/>
      <c r="AI88" s="134"/>
      <c r="AJ88" s="134"/>
      <c r="AK88" s="134"/>
      <c r="AL88" s="135">
        <f t="shared" ref="AL88:AL94" si="0">AE88*1.2</f>
        <v>0</v>
      </c>
      <c r="AM88" s="135"/>
      <c r="AN88" s="135"/>
      <c r="AO88" s="66"/>
      <c r="AP88" s="64"/>
    </row>
    <row r="89" spans="1:42" x14ac:dyDescent="0.25">
      <c r="A89" s="65"/>
      <c r="B89" s="65"/>
      <c r="C89" s="65"/>
      <c r="D89" s="133" t="s">
        <v>196</v>
      </c>
      <c r="E89" s="134"/>
      <c r="F89" s="134"/>
      <c r="G89" s="134"/>
      <c r="H89" s="134"/>
      <c r="I89" s="65"/>
      <c r="J89" s="133" t="s">
        <v>197</v>
      </c>
      <c r="K89" s="134"/>
      <c r="L89" s="134"/>
      <c r="M89" s="134"/>
      <c r="N89" s="134"/>
      <c r="O89" s="134"/>
      <c r="P89" s="134"/>
      <c r="Q89" s="134"/>
      <c r="R89" s="134"/>
      <c r="S89" s="134"/>
      <c r="T89" s="134"/>
      <c r="U89" s="134"/>
      <c r="V89" s="134"/>
      <c r="W89" s="134"/>
      <c r="X89" s="134"/>
      <c r="Y89" s="134"/>
      <c r="Z89" s="134"/>
      <c r="AA89" s="134"/>
      <c r="AB89" s="134"/>
      <c r="AC89" s="134"/>
      <c r="AD89" s="134"/>
      <c r="AE89" s="135">
        <v>0</v>
      </c>
      <c r="AF89" s="134"/>
      <c r="AG89" s="134"/>
      <c r="AH89" s="134"/>
      <c r="AI89" s="134"/>
      <c r="AJ89" s="134"/>
      <c r="AK89" s="134"/>
      <c r="AL89" s="135">
        <f t="shared" si="0"/>
        <v>0</v>
      </c>
      <c r="AM89" s="135"/>
      <c r="AN89" s="135"/>
      <c r="AO89" s="66"/>
      <c r="AP89" s="64"/>
    </row>
    <row r="90" spans="1:42" x14ac:dyDescent="0.25">
      <c r="A90" s="65"/>
      <c r="B90" s="65"/>
      <c r="C90" s="133" t="s">
        <v>198</v>
      </c>
      <c r="D90" s="134"/>
      <c r="E90" s="134"/>
      <c r="F90" s="134"/>
      <c r="G90" s="134"/>
      <c r="H90" s="65"/>
      <c r="I90" s="133" t="s">
        <v>199</v>
      </c>
      <c r="J90" s="134"/>
      <c r="K90" s="134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  <c r="AA90" s="134"/>
      <c r="AB90" s="134"/>
      <c r="AC90" s="134"/>
      <c r="AD90" s="134"/>
      <c r="AE90" s="139">
        <v>0</v>
      </c>
      <c r="AF90" s="134"/>
      <c r="AG90" s="134"/>
      <c r="AH90" s="134"/>
      <c r="AI90" s="134"/>
      <c r="AJ90" s="134"/>
      <c r="AK90" s="134"/>
      <c r="AL90" s="135">
        <f t="shared" si="0"/>
        <v>0</v>
      </c>
      <c r="AM90" s="135"/>
      <c r="AN90" s="135"/>
      <c r="AO90" s="66"/>
      <c r="AP90" s="64"/>
    </row>
    <row r="91" spans="1:42" x14ac:dyDescent="0.25">
      <c r="A91" s="65"/>
      <c r="B91" s="65"/>
      <c r="C91" s="65"/>
      <c r="D91" s="133" t="s">
        <v>198</v>
      </c>
      <c r="E91" s="134"/>
      <c r="F91" s="134"/>
      <c r="G91" s="134"/>
      <c r="H91" s="134"/>
      <c r="I91" s="65"/>
      <c r="J91" s="133" t="s">
        <v>199</v>
      </c>
      <c r="K91" s="134"/>
      <c r="L91" s="134"/>
      <c r="M91" s="134"/>
      <c r="N91" s="134"/>
      <c r="O91" s="134"/>
      <c r="P91" s="134"/>
      <c r="Q91" s="134"/>
      <c r="R91" s="134"/>
      <c r="S91" s="134"/>
      <c r="T91" s="134"/>
      <c r="U91" s="134"/>
      <c r="V91" s="134"/>
      <c r="W91" s="134"/>
      <c r="X91" s="134"/>
      <c r="Y91" s="134"/>
      <c r="Z91" s="134"/>
      <c r="AA91" s="134"/>
      <c r="AB91" s="134"/>
      <c r="AC91" s="134"/>
      <c r="AD91" s="134"/>
      <c r="AE91" s="135">
        <v>0</v>
      </c>
      <c r="AF91" s="134"/>
      <c r="AG91" s="134"/>
      <c r="AH91" s="134"/>
      <c r="AI91" s="134"/>
      <c r="AJ91" s="134"/>
      <c r="AK91" s="134"/>
      <c r="AL91" s="135">
        <f t="shared" si="0"/>
        <v>0</v>
      </c>
      <c r="AM91" s="135"/>
      <c r="AN91" s="135"/>
      <c r="AO91" s="66"/>
      <c r="AP91" s="64"/>
    </row>
    <row r="92" spans="1:42" x14ac:dyDescent="0.25">
      <c r="A92" s="65"/>
      <c r="B92" s="65"/>
      <c r="C92" s="65"/>
      <c r="D92" s="133" t="s">
        <v>200</v>
      </c>
      <c r="E92" s="134"/>
      <c r="F92" s="134"/>
      <c r="G92" s="134"/>
      <c r="H92" s="134"/>
      <c r="I92" s="65"/>
      <c r="J92" s="133" t="s">
        <v>201</v>
      </c>
      <c r="K92" s="134"/>
      <c r="L92" s="134"/>
      <c r="M92" s="134"/>
      <c r="N92" s="134"/>
      <c r="O92" s="134"/>
      <c r="P92" s="134"/>
      <c r="Q92" s="134"/>
      <c r="R92" s="134"/>
      <c r="S92" s="134"/>
      <c r="T92" s="134"/>
      <c r="U92" s="134"/>
      <c r="V92" s="134"/>
      <c r="W92" s="134"/>
      <c r="X92" s="134"/>
      <c r="Y92" s="134"/>
      <c r="Z92" s="134"/>
      <c r="AA92" s="134"/>
      <c r="AB92" s="134"/>
      <c r="AC92" s="134"/>
      <c r="AD92" s="134"/>
      <c r="AE92" s="135">
        <v>0</v>
      </c>
      <c r="AF92" s="134"/>
      <c r="AG92" s="134"/>
      <c r="AH92" s="134"/>
      <c r="AI92" s="134"/>
      <c r="AJ92" s="134"/>
      <c r="AK92" s="134"/>
      <c r="AL92" s="135">
        <f t="shared" si="0"/>
        <v>0</v>
      </c>
      <c r="AM92" s="135"/>
      <c r="AN92" s="135"/>
      <c r="AO92" s="66"/>
      <c r="AP92" s="64"/>
    </row>
    <row r="93" spans="1:42" x14ac:dyDescent="0.25">
      <c r="A93" s="65"/>
      <c r="B93" s="65"/>
      <c r="C93" s="133" t="s">
        <v>202</v>
      </c>
      <c r="D93" s="134"/>
      <c r="E93" s="134"/>
      <c r="F93" s="134"/>
      <c r="G93" s="134"/>
      <c r="H93" s="65"/>
      <c r="I93" s="133" t="s">
        <v>203</v>
      </c>
      <c r="J93" s="134"/>
      <c r="K93" s="134"/>
      <c r="L93" s="134"/>
      <c r="M93" s="134"/>
      <c r="N93" s="134"/>
      <c r="O93" s="134"/>
      <c r="P93" s="134"/>
      <c r="Q93" s="134"/>
      <c r="R93" s="134"/>
      <c r="S93" s="134"/>
      <c r="T93" s="134"/>
      <c r="U93" s="134"/>
      <c r="V93" s="134"/>
      <c r="W93" s="134"/>
      <c r="X93" s="134"/>
      <c r="Y93" s="134"/>
      <c r="Z93" s="134"/>
      <c r="AA93" s="134"/>
      <c r="AB93" s="134"/>
      <c r="AC93" s="134"/>
      <c r="AD93" s="134"/>
      <c r="AE93" s="135">
        <v>0</v>
      </c>
      <c r="AF93" s="134"/>
      <c r="AG93" s="134"/>
      <c r="AH93" s="134"/>
      <c r="AI93" s="134"/>
      <c r="AJ93" s="134"/>
      <c r="AK93" s="134"/>
      <c r="AL93" s="135">
        <f t="shared" si="0"/>
        <v>0</v>
      </c>
      <c r="AM93" s="135"/>
      <c r="AN93" s="135"/>
      <c r="AO93" s="66"/>
      <c r="AP93" s="64"/>
    </row>
    <row r="94" spans="1:42" x14ac:dyDescent="0.25">
      <c r="A94" s="65"/>
      <c r="B94" s="65"/>
      <c r="C94" s="133" t="s">
        <v>204</v>
      </c>
      <c r="D94" s="134"/>
      <c r="E94" s="134"/>
      <c r="F94" s="134"/>
      <c r="G94" s="134"/>
      <c r="H94" s="65"/>
      <c r="I94" s="133" t="s">
        <v>205</v>
      </c>
      <c r="J94" s="134"/>
      <c r="K94" s="134"/>
      <c r="L94" s="134"/>
      <c r="M94" s="134"/>
      <c r="N94" s="134"/>
      <c r="O94" s="134"/>
      <c r="P94" s="134"/>
      <c r="Q94" s="134"/>
      <c r="R94" s="134"/>
      <c r="S94" s="134"/>
      <c r="T94" s="134"/>
      <c r="U94" s="134"/>
      <c r="V94" s="134"/>
      <c r="W94" s="134"/>
      <c r="X94" s="134"/>
      <c r="Y94" s="134"/>
      <c r="Z94" s="134"/>
      <c r="AA94" s="134"/>
      <c r="AB94" s="134"/>
      <c r="AC94" s="134"/>
      <c r="AD94" s="134"/>
      <c r="AE94" s="135">
        <v>0</v>
      </c>
      <c r="AF94" s="134"/>
      <c r="AG94" s="134"/>
      <c r="AH94" s="134"/>
      <c r="AI94" s="134"/>
      <c r="AJ94" s="134"/>
      <c r="AK94" s="134"/>
      <c r="AL94" s="135">
        <f t="shared" si="0"/>
        <v>0</v>
      </c>
      <c r="AM94" s="135"/>
      <c r="AN94" s="135"/>
      <c r="AO94" s="66"/>
      <c r="AP94" s="64"/>
    </row>
    <row r="95" spans="1:42" ht="15.75" x14ac:dyDescent="0.3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0"/>
      <c r="AP95" s="17"/>
    </row>
    <row r="96" spans="1:42" ht="18" x14ac:dyDescent="0.25">
      <c r="A96" s="18" t="s">
        <v>206</v>
      </c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36">
        <v>0</v>
      </c>
      <c r="AF96" s="137"/>
      <c r="AG96" s="137"/>
      <c r="AH96" s="137"/>
      <c r="AI96" s="137"/>
      <c r="AJ96" s="137"/>
      <c r="AK96" s="137"/>
      <c r="AL96" s="136">
        <v>0</v>
      </c>
      <c r="AM96" s="137"/>
      <c r="AN96" s="137"/>
      <c r="AO96" s="29"/>
      <c r="AP96" s="28"/>
    </row>
    <row r="97" spans="1:42" x14ac:dyDescent="0.25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29"/>
      <c r="AP97" s="28"/>
    </row>
    <row r="98" spans="1:42" ht="18" x14ac:dyDescent="0.25">
      <c r="A98" s="67" t="s">
        <v>207</v>
      </c>
      <c r="B98" s="68"/>
      <c r="C98" s="68"/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138">
        <f>SUM(AE84+AE96)</f>
        <v>0</v>
      </c>
      <c r="AF98" s="138"/>
      <c r="AG98" s="138"/>
      <c r="AH98" s="138"/>
      <c r="AI98" s="138"/>
      <c r="AJ98" s="138"/>
      <c r="AK98" s="138"/>
      <c r="AL98" s="138">
        <f>SUM(AL84+AL96)</f>
        <v>0</v>
      </c>
      <c r="AM98" s="138"/>
      <c r="AN98" s="138"/>
      <c r="AO98" s="29"/>
      <c r="AP98" s="28"/>
    </row>
    <row r="99" spans="1:42" x14ac:dyDescent="0.25">
      <c r="A99" s="46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7"/>
      <c r="AP99" s="28"/>
    </row>
  </sheetData>
  <sheetProtection password="CA00" sheet="1" objects="1" scenarios="1"/>
  <mergeCells count="78">
    <mergeCell ref="U32:AC32"/>
    <mergeCell ref="AI32:AM32"/>
    <mergeCell ref="V34:Z34"/>
    <mergeCell ref="AI26:AM26"/>
    <mergeCell ref="J28:M28"/>
    <mergeCell ref="U28:AC28"/>
    <mergeCell ref="AI28:AM28"/>
    <mergeCell ref="J29:M29"/>
    <mergeCell ref="U29:AC29"/>
    <mergeCell ref="AI29:AM29"/>
    <mergeCell ref="AI34:AM34"/>
    <mergeCell ref="A1:AN1"/>
    <mergeCell ref="I2:AM2"/>
    <mergeCell ref="I3:AM3"/>
    <mergeCell ref="AI23:AM23"/>
    <mergeCell ref="C20:AL20"/>
    <mergeCell ref="D92:H92"/>
    <mergeCell ref="J92:AD92"/>
    <mergeCell ref="AI24:AM24"/>
    <mergeCell ref="J30:M30"/>
    <mergeCell ref="U30:AC30"/>
    <mergeCell ref="AI30:AM30"/>
    <mergeCell ref="D88:H88"/>
    <mergeCell ref="J88:AD88"/>
    <mergeCell ref="AL87:AN87"/>
    <mergeCell ref="D87:H87"/>
    <mergeCell ref="J87:AD87"/>
    <mergeCell ref="AE87:AK87"/>
    <mergeCell ref="J31:M31"/>
    <mergeCell ref="U31:AC31"/>
    <mergeCell ref="AI31:AM31"/>
    <mergeCell ref="J32:M32"/>
    <mergeCell ref="A73:AN73"/>
    <mergeCell ref="AK79:AN79"/>
    <mergeCell ref="AE85:AK85"/>
    <mergeCell ref="AL85:AN85"/>
    <mergeCell ref="AK80:AN80"/>
    <mergeCell ref="A82:E82"/>
    <mergeCell ref="G82:AD82"/>
    <mergeCell ref="AE82:AK82"/>
    <mergeCell ref="J75:AN75"/>
    <mergeCell ref="AL82:AN82"/>
    <mergeCell ref="C86:G86"/>
    <mergeCell ref="I86:AD86"/>
    <mergeCell ref="AE86:AK86"/>
    <mergeCell ref="AL86:AN86"/>
    <mergeCell ref="AE84:AK84"/>
    <mergeCell ref="AL84:AN84"/>
    <mergeCell ref="B85:F85"/>
    <mergeCell ref="H85:AD85"/>
    <mergeCell ref="AE88:AK88"/>
    <mergeCell ref="AL88:AN88"/>
    <mergeCell ref="D89:H89"/>
    <mergeCell ref="J89:AD89"/>
    <mergeCell ref="AE89:AK89"/>
    <mergeCell ref="AL89:AN89"/>
    <mergeCell ref="AE90:AK90"/>
    <mergeCell ref="AL90:AN90"/>
    <mergeCell ref="D91:H91"/>
    <mergeCell ref="J91:AD91"/>
    <mergeCell ref="AE91:AK91"/>
    <mergeCell ref="AL91:AN91"/>
    <mergeCell ref="C90:G90"/>
    <mergeCell ref="I90:AD90"/>
    <mergeCell ref="AE92:AK92"/>
    <mergeCell ref="AL92:AN92"/>
    <mergeCell ref="AE96:AK96"/>
    <mergeCell ref="AL96:AN96"/>
    <mergeCell ref="AE98:AK98"/>
    <mergeCell ref="AL98:AN98"/>
    <mergeCell ref="C93:G93"/>
    <mergeCell ref="I93:AD93"/>
    <mergeCell ref="AE93:AK93"/>
    <mergeCell ref="AL93:AN93"/>
    <mergeCell ref="C94:G94"/>
    <mergeCell ref="I94:AD94"/>
    <mergeCell ref="AE94:AK94"/>
    <mergeCell ref="AL94:AN94"/>
  </mergeCells>
  <pageMargins left="0.70866141732283472" right="0.70866141732283472" top="0.74803149606299213" bottom="0.74803149606299213" header="0.31496062992125984" footer="0.31496062992125984"/>
  <pageSetup paperSize="9" scale="71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3"/>
  <sheetViews>
    <sheetView tabSelected="1" topLeftCell="A62" workbookViewId="0">
      <selection activeCell="F85" sqref="F85"/>
    </sheetView>
  </sheetViews>
  <sheetFormatPr defaultRowHeight="15" x14ac:dyDescent="0.25"/>
  <cols>
    <col min="10" max="10" width="10.140625" customWidth="1"/>
    <col min="12" max="14" width="5.7109375" customWidth="1"/>
    <col min="15" max="15" width="13.140625" bestFit="1" customWidth="1"/>
    <col min="17" max="17" width="10.5703125" bestFit="1" customWidth="1"/>
  </cols>
  <sheetData>
    <row r="1" spans="1:15" s="71" customFormat="1" ht="21" x14ac:dyDescent="0.35">
      <c r="A1" s="200" t="s">
        <v>212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</row>
    <row r="2" spans="1:15" s="71" customFormat="1" x14ac:dyDescent="0.25"/>
    <row r="3" spans="1:15" s="71" customFormat="1" x14ac:dyDescent="0.25">
      <c r="A3" s="71" t="s">
        <v>149</v>
      </c>
      <c r="C3" s="71" t="str">
        <f>Rekapitulácia!I3</f>
        <v>Zateplenie budovy MŠ 1.decembra, Trebišov</v>
      </c>
    </row>
    <row r="4" spans="1:15" s="71" customFormat="1" x14ac:dyDescent="0.25"/>
    <row r="5" spans="1:15" s="71" customFormat="1" x14ac:dyDescent="0.25">
      <c r="A5" s="71" t="s">
        <v>214</v>
      </c>
      <c r="C5" s="71" t="s">
        <v>221</v>
      </c>
    </row>
    <row r="6" spans="1:15" s="71" customFormat="1" x14ac:dyDescent="0.25"/>
    <row r="7" spans="1:15" s="71" customFormat="1" x14ac:dyDescent="0.25">
      <c r="A7" s="71" t="s">
        <v>213</v>
      </c>
      <c r="C7" s="71" t="s">
        <v>215</v>
      </c>
    </row>
    <row r="8" spans="1:15" s="71" customFormat="1" x14ac:dyDescent="0.25"/>
    <row r="9" spans="1:15" s="71" customFormat="1" ht="15.75" x14ac:dyDescent="0.25">
      <c r="A9" s="91" t="s">
        <v>216</v>
      </c>
      <c r="B9" s="91"/>
      <c r="C9" s="91" t="s">
        <v>217</v>
      </c>
    </row>
    <row r="10" spans="1:15" s="71" customFormat="1" x14ac:dyDescent="0.25">
      <c r="A10" s="79"/>
      <c r="B10" s="79"/>
      <c r="C10" s="79"/>
    </row>
    <row r="11" spans="1:15" s="71" customFormat="1" x14ac:dyDescent="0.25">
      <c r="A11" s="80" t="s">
        <v>153</v>
      </c>
      <c r="B11" s="80"/>
      <c r="C11" s="80" t="s">
        <v>154</v>
      </c>
      <c r="H11" s="71" t="s">
        <v>155</v>
      </c>
      <c r="I11" s="113"/>
      <c r="J11" s="114"/>
    </row>
    <row r="12" spans="1:15" s="71" customFormat="1" x14ac:dyDescent="0.25">
      <c r="A12" s="80" t="s">
        <v>156</v>
      </c>
      <c r="B12" s="80"/>
      <c r="C12" s="80" t="s">
        <v>158</v>
      </c>
    </row>
    <row r="13" spans="1:15" s="71" customFormat="1" x14ac:dyDescent="0.25">
      <c r="A13" s="80" t="s">
        <v>160</v>
      </c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</row>
    <row r="14" spans="1:15" s="71" customFormat="1" x14ac:dyDescent="0.25"/>
    <row r="15" spans="1:15" x14ac:dyDescent="0.25">
      <c r="A15" s="3" t="s">
        <v>0</v>
      </c>
      <c r="B15" s="4" t="s">
        <v>1</v>
      </c>
      <c r="C15" s="4" t="s">
        <v>2</v>
      </c>
      <c r="D15" s="174" t="s">
        <v>3</v>
      </c>
      <c r="E15" s="175"/>
      <c r="F15" s="175"/>
      <c r="G15" s="175"/>
      <c r="H15" s="4" t="s">
        <v>4</v>
      </c>
      <c r="I15" s="4" t="s">
        <v>5</v>
      </c>
      <c r="J15" s="176" t="s">
        <v>6</v>
      </c>
      <c r="K15" s="175"/>
      <c r="L15" s="174" t="s">
        <v>7</v>
      </c>
      <c r="M15" s="175"/>
      <c r="N15" s="175"/>
      <c r="O15" s="177"/>
    </row>
    <row r="16" spans="1:15" ht="18" x14ac:dyDescent="0.35">
      <c r="A16" s="2" t="s">
        <v>218</v>
      </c>
      <c r="B16" s="1"/>
      <c r="C16" s="1"/>
      <c r="D16" s="1"/>
      <c r="E16" s="1"/>
      <c r="F16" s="1"/>
      <c r="G16" s="1"/>
      <c r="H16" s="1"/>
      <c r="I16" s="1"/>
      <c r="J16" s="1"/>
      <c r="K16" s="1"/>
      <c r="M16" s="70"/>
      <c r="N16" s="70"/>
      <c r="O16" s="69">
        <f>L19+L65+L78</f>
        <v>0</v>
      </c>
    </row>
    <row r="17" spans="1:17" s="71" customFormat="1" ht="18" x14ac:dyDescent="0.35">
      <c r="A17" s="2" t="s">
        <v>219</v>
      </c>
      <c r="B17" s="1"/>
      <c r="C17" s="1"/>
      <c r="D17" s="1"/>
      <c r="E17" s="1"/>
      <c r="F17" s="1"/>
      <c r="G17" s="1"/>
      <c r="H17" s="1"/>
      <c r="I17" s="1"/>
      <c r="J17" s="1"/>
      <c r="K17" s="1"/>
      <c r="M17" s="81"/>
      <c r="N17" s="81"/>
      <c r="O17" s="82">
        <f>O16*1.2</f>
        <v>0</v>
      </c>
    </row>
    <row r="18" spans="1:17" s="71" customFormat="1" ht="18" x14ac:dyDescent="0.35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M18" s="81"/>
      <c r="N18" s="81"/>
      <c r="O18" s="82"/>
    </row>
    <row r="19" spans="1:17" ht="18" x14ac:dyDescent="0.35">
      <c r="A19" s="5"/>
      <c r="B19" s="6" t="s">
        <v>8</v>
      </c>
      <c r="C19" s="6"/>
      <c r="D19" s="6"/>
      <c r="E19" s="6"/>
      <c r="F19" s="6"/>
      <c r="G19" s="6"/>
      <c r="H19" s="6"/>
      <c r="I19" s="6"/>
      <c r="J19" s="6"/>
      <c r="K19" s="6"/>
      <c r="L19" s="178">
        <f>SUM(L20+L29+L36+L45+L62)</f>
        <v>0</v>
      </c>
      <c r="M19" s="179"/>
      <c r="N19" s="179"/>
      <c r="O19" s="179"/>
    </row>
    <row r="20" spans="1:17" ht="15.75" x14ac:dyDescent="0.3">
      <c r="A20" s="5"/>
      <c r="B20" s="7" t="s">
        <v>9</v>
      </c>
      <c r="C20" s="7"/>
      <c r="D20" s="7"/>
      <c r="E20" s="7"/>
      <c r="F20" s="7"/>
      <c r="G20" s="7"/>
      <c r="H20" s="7"/>
      <c r="I20" s="7"/>
      <c r="J20" s="7"/>
      <c r="K20" s="7"/>
      <c r="L20" s="180">
        <f>SUM(L21:O27)</f>
        <v>0</v>
      </c>
      <c r="M20" s="195"/>
      <c r="N20" s="195"/>
      <c r="O20" s="195"/>
    </row>
    <row r="21" spans="1:17" ht="45" customHeight="1" x14ac:dyDescent="0.25">
      <c r="A21" s="8" t="s">
        <v>10</v>
      </c>
      <c r="B21" s="8" t="s">
        <v>11</v>
      </c>
      <c r="C21" s="9" t="s">
        <v>12</v>
      </c>
      <c r="D21" s="169" t="s">
        <v>13</v>
      </c>
      <c r="E21" s="170"/>
      <c r="F21" s="170"/>
      <c r="G21" s="170"/>
      <c r="H21" s="10" t="s">
        <v>14</v>
      </c>
      <c r="I21" s="111">
        <v>147.19999999999999</v>
      </c>
      <c r="J21" s="171"/>
      <c r="K21" s="172"/>
      <c r="L21" s="173">
        <f>I21*J21</f>
        <v>0</v>
      </c>
      <c r="M21" s="170"/>
      <c r="N21" s="170"/>
      <c r="O21" s="170"/>
    </row>
    <row r="22" spans="1:17" ht="45" customHeight="1" x14ac:dyDescent="0.25">
      <c r="A22" s="8" t="s">
        <v>15</v>
      </c>
      <c r="B22" s="8" t="s">
        <v>11</v>
      </c>
      <c r="C22" s="9" t="s">
        <v>16</v>
      </c>
      <c r="D22" s="169" t="s">
        <v>17</v>
      </c>
      <c r="E22" s="170"/>
      <c r="F22" s="170"/>
      <c r="G22" s="170"/>
      <c r="H22" s="10" t="s">
        <v>18</v>
      </c>
      <c r="I22" s="111">
        <v>132.47999999999999</v>
      </c>
      <c r="J22" s="171"/>
      <c r="K22" s="172"/>
      <c r="L22" s="173">
        <f>I22*J22</f>
        <v>0</v>
      </c>
      <c r="M22" s="170"/>
      <c r="N22" s="170"/>
      <c r="O22" s="170"/>
    </row>
    <row r="23" spans="1:17" ht="45" customHeight="1" x14ac:dyDescent="0.25">
      <c r="A23" s="8" t="s">
        <v>19</v>
      </c>
      <c r="B23" s="8" t="s">
        <v>11</v>
      </c>
      <c r="C23" s="9" t="s">
        <v>20</v>
      </c>
      <c r="D23" s="169" t="s">
        <v>21</v>
      </c>
      <c r="E23" s="170"/>
      <c r="F23" s="170"/>
      <c r="G23" s="170"/>
      <c r="H23" s="10" t="s">
        <v>18</v>
      </c>
      <c r="I23" s="111">
        <v>132.47999999999999</v>
      </c>
      <c r="J23" s="171"/>
      <c r="K23" s="172"/>
      <c r="L23" s="173">
        <f t="shared" ref="L23:L27" si="0">I23*J23</f>
        <v>0</v>
      </c>
      <c r="M23" s="170"/>
      <c r="N23" s="170"/>
      <c r="O23" s="170"/>
    </row>
    <row r="24" spans="1:17" ht="45" customHeight="1" x14ac:dyDescent="0.25">
      <c r="A24" s="8" t="s">
        <v>22</v>
      </c>
      <c r="B24" s="8" t="s">
        <v>11</v>
      </c>
      <c r="C24" s="9" t="s">
        <v>23</v>
      </c>
      <c r="D24" s="169" t="s">
        <v>24</v>
      </c>
      <c r="E24" s="170"/>
      <c r="F24" s="170"/>
      <c r="G24" s="170"/>
      <c r="H24" s="10" t="s">
        <v>18</v>
      </c>
      <c r="I24" s="111">
        <v>132.47999999999999</v>
      </c>
      <c r="J24" s="171"/>
      <c r="K24" s="172"/>
      <c r="L24" s="173">
        <f t="shared" si="0"/>
        <v>0</v>
      </c>
      <c r="M24" s="170"/>
      <c r="N24" s="170"/>
      <c r="O24" s="170"/>
    </row>
    <row r="25" spans="1:17" ht="45" customHeight="1" x14ac:dyDescent="0.25">
      <c r="A25" s="8" t="s">
        <v>25</v>
      </c>
      <c r="B25" s="8" t="s">
        <v>11</v>
      </c>
      <c r="C25" s="9" t="s">
        <v>26</v>
      </c>
      <c r="D25" s="169" t="s">
        <v>27</v>
      </c>
      <c r="E25" s="170"/>
      <c r="F25" s="170"/>
      <c r="G25" s="170"/>
      <c r="H25" s="10" t="s">
        <v>18</v>
      </c>
      <c r="I25" s="111">
        <v>1457.28</v>
      </c>
      <c r="J25" s="171"/>
      <c r="K25" s="172"/>
      <c r="L25" s="173">
        <f t="shared" si="0"/>
        <v>0</v>
      </c>
      <c r="M25" s="170"/>
      <c r="N25" s="170"/>
      <c r="O25" s="170"/>
    </row>
    <row r="26" spans="1:17" ht="45" customHeight="1" x14ac:dyDescent="0.25">
      <c r="A26" s="8" t="s">
        <v>28</v>
      </c>
      <c r="B26" s="8" t="s">
        <v>11</v>
      </c>
      <c r="C26" s="9" t="s">
        <v>29</v>
      </c>
      <c r="D26" s="169" t="s">
        <v>30</v>
      </c>
      <c r="E26" s="170"/>
      <c r="F26" s="170"/>
      <c r="G26" s="170"/>
      <c r="H26" s="10" t="s">
        <v>18</v>
      </c>
      <c r="I26" s="111">
        <v>132.47999999999999</v>
      </c>
      <c r="J26" s="171"/>
      <c r="K26" s="172"/>
      <c r="L26" s="173">
        <f t="shared" si="0"/>
        <v>0</v>
      </c>
      <c r="M26" s="170"/>
      <c r="N26" s="170"/>
      <c r="O26" s="170"/>
    </row>
    <row r="27" spans="1:17" ht="45" customHeight="1" x14ac:dyDescent="0.25">
      <c r="A27" s="8" t="s">
        <v>31</v>
      </c>
      <c r="B27" s="8" t="s">
        <v>11</v>
      </c>
      <c r="C27" s="9" t="s">
        <v>32</v>
      </c>
      <c r="D27" s="169" t="s">
        <v>33</v>
      </c>
      <c r="E27" s="170"/>
      <c r="F27" s="170"/>
      <c r="G27" s="170"/>
      <c r="H27" s="10" t="s">
        <v>18</v>
      </c>
      <c r="I27" s="111">
        <v>132.47999999999999</v>
      </c>
      <c r="J27" s="171"/>
      <c r="K27" s="172"/>
      <c r="L27" s="173">
        <f t="shared" si="0"/>
        <v>0</v>
      </c>
      <c r="M27" s="170"/>
      <c r="N27" s="170"/>
      <c r="O27" s="170"/>
    </row>
    <row r="28" spans="1:17" s="71" customFormat="1" ht="15" customHeight="1" x14ac:dyDescent="0.25">
      <c r="A28" s="83"/>
      <c r="B28" s="83"/>
      <c r="C28" s="84"/>
      <c r="D28" s="85"/>
      <c r="E28" s="86"/>
      <c r="F28" s="86"/>
      <c r="G28" s="86"/>
      <c r="H28" s="87"/>
      <c r="I28" s="88"/>
      <c r="J28" s="88"/>
      <c r="K28" s="86"/>
      <c r="L28" s="88"/>
      <c r="M28" s="86"/>
      <c r="N28" s="86"/>
      <c r="O28" s="86"/>
    </row>
    <row r="29" spans="1:17" ht="15.75" x14ac:dyDescent="0.3">
      <c r="A29" s="89"/>
      <c r="B29" s="90" t="s">
        <v>34</v>
      </c>
      <c r="C29" s="90"/>
      <c r="D29" s="90"/>
      <c r="E29" s="90"/>
      <c r="F29" s="90"/>
      <c r="G29" s="90"/>
      <c r="H29" s="90"/>
      <c r="I29" s="90"/>
      <c r="J29" s="90"/>
      <c r="K29" s="90"/>
      <c r="L29" s="180">
        <f>SUM(L30:O34)</f>
        <v>0</v>
      </c>
      <c r="M29" s="195"/>
      <c r="N29" s="195"/>
      <c r="O29" s="195"/>
    </row>
    <row r="30" spans="1:17" ht="45" customHeight="1" x14ac:dyDescent="0.25">
      <c r="A30" s="8" t="s">
        <v>35</v>
      </c>
      <c r="B30" s="8" t="s">
        <v>11</v>
      </c>
      <c r="C30" s="9" t="s">
        <v>36</v>
      </c>
      <c r="D30" s="169" t="s">
        <v>37</v>
      </c>
      <c r="E30" s="170"/>
      <c r="F30" s="170"/>
      <c r="G30" s="170"/>
      <c r="H30" s="10" t="s">
        <v>14</v>
      </c>
      <c r="I30" s="11">
        <v>188.93600000000001</v>
      </c>
      <c r="J30" s="171"/>
      <c r="K30" s="172"/>
      <c r="L30" s="173">
        <f>I30*J30</f>
        <v>0</v>
      </c>
      <c r="M30" s="170"/>
      <c r="N30" s="170"/>
      <c r="O30" s="170"/>
      <c r="Q30" s="112"/>
    </row>
    <row r="31" spans="1:17" ht="45" customHeight="1" x14ac:dyDescent="0.25">
      <c r="A31" s="8" t="s">
        <v>38</v>
      </c>
      <c r="B31" s="8" t="s">
        <v>11</v>
      </c>
      <c r="C31" s="9" t="s">
        <v>39</v>
      </c>
      <c r="D31" s="169" t="s">
        <v>40</v>
      </c>
      <c r="E31" s="170"/>
      <c r="F31" s="170"/>
      <c r="G31" s="170"/>
      <c r="H31" s="10" t="s">
        <v>14</v>
      </c>
      <c r="I31" s="11">
        <v>220.8</v>
      </c>
      <c r="J31" s="171"/>
      <c r="K31" s="172"/>
      <c r="L31" s="173">
        <f t="shared" ref="L31:L34" si="1">I31*J31</f>
        <v>0</v>
      </c>
      <c r="M31" s="170"/>
      <c r="N31" s="170"/>
      <c r="O31" s="170"/>
      <c r="Q31" s="112"/>
    </row>
    <row r="32" spans="1:17" ht="45" customHeight="1" x14ac:dyDescent="0.25">
      <c r="A32" s="8" t="s">
        <v>41</v>
      </c>
      <c r="B32" s="8" t="s">
        <v>11</v>
      </c>
      <c r="C32" s="9" t="s">
        <v>42</v>
      </c>
      <c r="D32" s="169" t="s">
        <v>43</v>
      </c>
      <c r="E32" s="170"/>
      <c r="F32" s="170"/>
      <c r="G32" s="170"/>
      <c r="H32" s="10" t="s">
        <v>14</v>
      </c>
      <c r="I32" s="11">
        <v>220.8</v>
      </c>
      <c r="J32" s="171"/>
      <c r="K32" s="172"/>
      <c r="L32" s="173">
        <f t="shared" si="1"/>
        <v>0</v>
      </c>
      <c r="M32" s="170"/>
      <c r="N32" s="170"/>
      <c r="O32" s="170"/>
      <c r="Q32" s="112"/>
    </row>
    <row r="33" spans="1:17" ht="45" customHeight="1" x14ac:dyDescent="0.25">
      <c r="A33" s="8" t="s">
        <v>44</v>
      </c>
      <c r="B33" s="8" t="s">
        <v>11</v>
      </c>
      <c r="C33" s="9" t="s">
        <v>45</v>
      </c>
      <c r="D33" s="169" t="s">
        <v>46</v>
      </c>
      <c r="E33" s="170"/>
      <c r="F33" s="170"/>
      <c r="G33" s="170"/>
      <c r="H33" s="10" t="s">
        <v>14</v>
      </c>
      <c r="I33" s="11">
        <v>31.864000000000001</v>
      </c>
      <c r="J33" s="171"/>
      <c r="K33" s="172"/>
      <c r="L33" s="173">
        <f t="shared" si="1"/>
        <v>0</v>
      </c>
      <c r="M33" s="170"/>
      <c r="N33" s="170"/>
      <c r="O33" s="170"/>
      <c r="Q33" s="112"/>
    </row>
    <row r="34" spans="1:17" ht="45" customHeight="1" x14ac:dyDescent="0.25">
      <c r="A34" s="8" t="s">
        <v>47</v>
      </c>
      <c r="B34" s="8" t="s">
        <v>11</v>
      </c>
      <c r="C34" s="9" t="s">
        <v>48</v>
      </c>
      <c r="D34" s="169" t="s">
        <v>49</v>
      </c>
      <c r="E34" s="170"/>
      <c r="F34" s="170"/>
      <c r="G34" s="170"/>
      <c r="H34" s="10" t="s">
        <v>14</v>
      </c>
      <c r="I34" s="11">
        <v>31.864000000000001</v>
      </c>
      <c r="J34" s="171"/>
      <c r="K34" s="172"/>
      <c r="L34" s="173">
        <f t="shared" si="1"/>
        <v>0</v>
      </c>
      <c r="M34" s="170"/>
      <c r="N34" s="170"/>
      <c r="O34" s="170"/>
      <c r="Q34" s="112"/>
    </row>
    <row r="35" spans="1:17" s="71" customFormat="1" ht="15.75" customHeight="1" x14ac:dyDescent="0.25">
      <c r="A35" s="94"/>
      <c r="B35" s="94"/>
      <c r="C35" s="95"/>
      <c r="D35" s="96"/>
      <c r="E35" s="97"/>
      <c r="F35" s="97"/>
      <c r="G35" s="97"/>
      <c r="H35" s="98"/>
      <c r="I35" s="99"/>
      <c r="J35" s="99"/>
      <c r="K35" s="97"/>
      <c r="L35" s="100"/>
      <c r="M35" s="101"/>
      <c r="N35" s="101"/>
      <c r="O35" s="101"/>
    </row>
    <row r="36" spans="1:17" ht="15.75" x14ac:dyDescent="0.3">
      <c r="A36" s="5"/>
      <c r="B36" s="7" t="s">
        <v>50</v>
      </c>
      <c r="C36" s="7"/>
      <c r="D36" s="7"/>
      <c r="E36" s="7"/>
      <c r="F36" s="7"/>
      <c r="G36" s="7"/>
      <c r="H36" s="7"/>
      <c r="I36" s="7"/>
      <c r="J36" s="7"/>
      <c r="K36" s="7"/>
      <c r="L36" s="201">
        <f>SUM(L37:O43)</f>
        <v>0</v>
      </c>
      <c r="M36" s="202"/>
      <c r="N36" s="202"/>
      <c r="O36" s="202"/>
    </row>
    <row r="37" spans="1:17" ht="45" customHeight="1" x14ac:dyDescent="0.25">
      <c r="A37" s="8" t="s">
        <v>51</v>
      </c>
      <c r="B37" s="8" t="s">
        <v>11</v>
      </c>
      <c r="C37" s="9" t="s">
        <v>52</v>
      </c>
      <c r="D37" s="169" t="s">
        <v>53</v>
      </c>
      <c r="E37" s="170"/>
      <c r="F37" s="170"/>
      <c r="G37" s="170"/>
      <c r="H37" s="10" t="s">
        <v>14</v>
      </c>
      <c r="I37" s="11">
        <v>1300.0360000000001</v>
      </c>
      <c r="J37" s="171"/>
      <c r="K37" s="172"/>
      <c r="L37" s="173">
        <f>I37*J37</f>
        <v>0</v>
      </c>
      <c r="M37" s="170"/>
      <c r="N37" s="170"/>
      <c r="O37" s="170"/>
      <c r="Q37" s="112"/>
    </row>
    <row r="38" spans="1:17" ht="45" customHeight="1" x14ac:dyDescent="0.25">
      <c r="A38" s="8" t="s">
        <v>54</v>
      </c>
      <c r="B38" s="8" t="s">
        <v>11</v>
      </c>
      <c r="C38" s="9" t="s">
        <v>55</v>
      </c>
      <c r="D38" s="169" t="s">
        <v>56</v>
      </c>
      <c r="E38" s="170"/>
      <c r="F38" s="170"/>
      <c r="G38" s="170"/>
      <c r="H38" s="10" t="s">
        <v>14</v>
      </c>
      <c r="I38" s="11">
        <v>1402.88</v>
      </c>
      <c r="J38" s="171"/>
      <c r="K38" s="172"/>
      <c r="L38" s="173">
        <f t="shared" ref="L38:L43" si="2">I38*J38</f>
        <v>0</v>
      </c>
      <c r="M38" s="170"/>
      <c r="N38" s="170"/>
      <c r="O38" s="170"/>
      <c r="Q38" s="112"/>
    </row>
    <row r="39" spans="1:17" ht="45" customHeight="1" x14ac:dyDescent="0.25">
      <c r="A39" s="8" t="s">
        <v>57</v>
      </c>
      <c r="B39" s="8" t="s">
        <v>11</v>
      </c>
      <c r="C39" s="9" t="s">
        <v>58</v>
      </c>
      <c r="D39" s="169" t="s">
        <v>59</v>
      </c>
      <c r="E39" s="170"/>
      <c r="F39" s="170"/>
      <c r="G39" s="170"/>
      <c r="H39" s="10" t="s">
        <v>14</v>
      </c>
      <c r="I39" s="11">
        <v>93.44</v>
      </c>
      <c r="J39" s="171"/>
      <c r="K39" s="172"/>
      <c r="L39" s="173">
        <f t="shared" si="2"/>
        <v>0</v>
      </c>
      <c r="M39" s="170"/>
      <c r="N39" s="170"/>
      <c r="O39" s="170"/>
      <c r="Q39" s="112"/>
    </row>
    <row r="40" spans="1:17" ht="45" customHeight="1" x14ac:dyDescent="0.25">
      <c r="A40" s="8" t="s">
        <v>60</v>
      </c>
      <c r="B40" s="8" t="s">
        <v>11</v>
      </c>
      <c r="C40" s="9" t="s">
        <v>61</v>
      </c>
      <c r="D40" s="169" t="s">
        <v>62</v>
      </c>
      <c r="E40" s="170"/>
      <c r="F40" s="170"/>
      <c r="G40" s="170"/>
      <c r="H40" s="10" t="s">
        <v>14</v>
      </c>
      <c r="I40" s="11">
        <v>16.827999999999999</v>
      </c>
      <c r="J40" s="171"/>
      <c r="K40" s="172"/>
      <c r="L40" s="173">
        <f t="shared" si="2"/>
        <v>0</v>
      </c>
      <c r="M40" s="170"/>
      <c r="N40" s="170"/>
      <c r="O40" s="170"/>
      <c r="Q40" s="112"/>
    </row>
    <row r="41" spans="1:17" ht="45" customHeight="1" x14ac:dyDescent="0.25">
      <c r="A41" s="8" t="s">
        <v>63</v>
      </c>
      <c r="B41" s="8" t="s">
        <v>11</v>
      </c>
      <c r="C41" s="9" t="s">
        <v>64</v>
      </c>
      <c r="D41" s="169" t="s">
        <v>65</v>
      </c>
      <c r="E41" s="170"/>
      <c r="F41" s="170"/>
      <c r="G41" s="170"/>
      <c r="H41" s="10" t="s">
        <v>14</v>
      </c>
      <c r="I41" s="11">
        <v>226.59200000000001</v>
      </c>
      <c r="J41" s="171"/>
      <c r="K41" s="172"/>
      <c r="L41" s="173">
        <f t="shared" si="2"/>
        <v>0</v>
      </c>
      <c r="M41" s="170"/>
      <c r="N41" s="170"/>
      <c r="O41" s="170"/>
      <c r="Q41" s="112"/>
    </row>
    <row r="42" spans="1:17" ht="45" customHeight="1" x14ac:dyDescent="0.25">
      <c r="A42" s="8" t="s">
        <v>66</v>
      </c>
      <c r="B42" s="8" t="s">
        <v>11</v>
      </c>
      <c r="C42" s="9" t="s">
        <v>67</v>
      </c>
      <c r="D42" s="169" t="s">
        <v>68</v>
      </c>
      <c r="E42" s="170"/>
      <c r="F42" s="170"/>
      <c r="G42" s="170"/>
      <c r="H42" s="10" t="s">
        <v>14</v>
      </c>
      <c r="I42" s="11">
        <v>102.84399999999999</v>
      </c>
      <c r="J42" s="171"/>
      <c r="K42" s="172"/>
      <c r="L42" s="173">
        <f t="shared" si="2"/>
        <v>0</v>
      </c>
      <c r="M42" s="170"/>
      <c r="N42" s="170"/>
      <c r="O42" s="170"/>
      <c r="Q42" s="112"/>
    </row>
    <row r="43" spans="1:17" ht="45" customHeight="1" x14ac:dyDescent="0.25">
      <c r="A43" s="8" t="s">
        <v>69</v>
      </c>
      <c r="B43" s="8" t="s">
        <v>11</v>
      </c>
      <c r="C43" s="9" t="s">
        <v>70</v>
      </c>
      <c r="D43" s="169" t="s">
        <v>71</v>
      </c>
      <c r="E43" s="170"/>
      <c r="F43" s="170"/>
      <c r="G43" s="170"/>
      <c r="H43" s="10" t="s">
        <v>14</v>
      </c>
      <c r="I43" s="11">
        <v>1300.0360000000001</v>
      </c>
      <c r="J43" s="171"/>
      <c r="K43" s="172"/>
      <c r="L43" s="173">
        <f t="shared" si="2"/>
        <v>0</v>
      </c>
      <c r="M43" s="170"/>
      <c r="N43" s="170"/>
      <c r="O43" s="170"/>
      <c r="Q43" s="112"/>
    </row>
    <row r="44" spans="1:17" s="71" customFormat="1" ht="15.75" customHeight="1" x14ac:dyDescent="0.25">
      <c r="A44" s="94"/>
      <c r="B44" s="94"/>
      <c r="C44" s="95"/>
      <c r="D44" s="96"/>
      <c r="E44" s="97"/>
      <c r="F44" s="97"/>
      <c r="G44" s="97"/>
      <c r="H44" s="98"/>
      <c r="I44" s="99"/>
      <c r="J44" s="99"/>
      <c r="K44" s="97"/>
      <c r="L44" s="100"/>
      <c r="M44" s="101"/>
      <c r="N44" s="101"/>
      <c r="O44" s="101"/>
    </row>
    <row r="45" spans="1:17" ht="15.75" x14ac:dyDescent="0.3">
      <c r="A45" s="5"/>
      <c r="B45" s="7" t="s">
        <v>72</v>
      </c>
      <c r="C45" s="7"/>
      <c r="D45" s="7"/>
      <c r="E45" s="7"/>
      <c r="F45" s="7"/>
      <c r="G45" s="7"/>
      <c r="H45" s="7"/>
      <c r="I45" s="7"/>
      <c r="J45" s="7"/>
      <c r="K45" s="7"/>
      <c r="L45" s="201">
        <f>SUM(L46:O60)</f>
        <v>0</v>
      </c>
      <c r="M45" s="202"/>
      <c r="N45" s="202"/>
      <c r="O45" s="202"/>
    </row>
    <row r="46" spans="1:17" ht="45" customHeight="1" x14ac:dyDescent="0.25">
      <c r="A46" s="8" t="s">
        <v>82</v>
      </c>
      <c r="B46" s="8" t="s">
        <v>11</v>
      </c>
      <c r="C46" s="9" t="s">
        <v>83</v>
      </c>
      <c r="D46" s="169" t="s">
        <v>84</v>
      </c>
      <c r="E46" s="170"/>
      <c r="F46" s="170"/>
      <c r="G46" s="170"/>
      <c r="H46" s="10" t="s">
        <v>14</v>
      </c>
      <c r="I46" s="11">
        <v>1418.9</v>
      </c>
      <c r="J46" s="171"/>
      <c r="K46" s="172"/>
      <c r="L46" s="173">
        <f>I46*J46</f>
        <v>0</v>
      </c>
      <c r="M46" s="170"/>
      <c r="N46" s="170"/>
      <c r="O46" s="170"/>
      <c r="Q46" s="112"/>
    </row>
    <row r="47" spans="1:17" ht="45" customHeight="1" x14ac:dyDescent="0.25">
      <c r="A47" s="8" t="s">
        <v>85</v>
      </c>
      <c r="B47" s="8" t="s">
        <v>11</v>
      </c>
      <c r="C47" s="9" t="s">
        <v>86</v>
      </c>
      <c r="D47" s="169" t="s">
        <v>87</v>
      </c>
      <c r="E47" s="170"/>
      <c r="F47" s="170"/>
      <c r="G47" s="170"/>
      <c r="H47" s="10" t="s">
        <v>14</v>
      </c>
      <c r="I47" s="11">
        <v>1418.9</v>
      </c>
      <c r="J47" s="171"/>
      <c r="K47" s="172"/>
      <c r="L47" s="173">
        <f t="shared" ref="L47:L59" si="3">I47*J47</f>
        <v>0</v>
      </c>
      <c r="M47" s="170"/>
      <c r="N47" s="170"/>
      <c r="O47" s="170"/>
      <c r="Q47" s="112"/>
    </row>
    <row r="48" spans="1:17" ht="45" customHeight="1" x14ac:dyDescent="0.25">
      <c r="A48" s="8" t="s">
        <v>88</v>
      </c>
      <c r="B48" s="8" t="s">
        <v>11</v>
      </c>
      <c r="C48" s="9" t="s">
        <v>89</v>
      </c>
      <c r="D48" s="169" t="s">
        <v>90</v>
      </c>
      <c r="E48" s="170"/>
      <c r="F48" s="170"/>
      <c r="G48" s="170"/>
      <c r="H48" s="10" t="s">
        <v>14</v>
      </c>
      <c r="I48" s="11">
        <v>1418.9</v>
      </c>
      <c r="J48" s="171"/>
      <c r="K48" s="172"/>
      <c r="L48" s="173">
        <f t="shared" si="3"/>
        <v>0</v>
      </c>
      <c r="M48" s="170"/>
      <c r="N48" s="170"/>
      <c r="O48" s="170"/>
      <c r="Q48" s="112"/>
    </row>
    <row r="49" spans="1:17" ht="45" customHeight="1" x14ac:dyDescent="0.25">
      <c r="A49" s="8" t="s">
        <v>91</v>
      </c>
      <c r="B49" s="8" t="s">
        <v>11</v>
      </c>
      <c r="C49" s="9" t="s">
        <v>92</v>
      </c>
      <c r="D49" s="169" t="s">
        <v>93</v>
      </c>
      <c r="E49" s="170"/>
      <c r="F49" s="170"/>
      <c r="G49" s="170"/>
      <c r="H49" s="10" t="s">
        <v>76</v>
      </c>
      <c r="I49" s="11">
        <v>211.5</v>
      </c>
      <c r="J49" s="171"/>
      <c r="K49" s="172"/>
      <c r="L49" s="173">
        <f t="shared" si="3"/>
        <v>0</v>
      </c>
      <c r="M49" s="170"/>
      <c r="N49" s="170"/>
      <c r="O49" s="170"/>
      <c r="Q49" s="112"/>
    </row>
    <row r="50" spans="1:17" ht="45" customHeight="1" x14ac:dyDescent="0.25">
      <c r="A50" s="8" t="s">
        <v>94</v>
      </c>
      <c r="B50" s="8" t="s">
        <v>11</v>
      </c>
      <c r="C50" s="9" t="s">
        <v>95</v>
      </c>
      <c r="D50" s="169" t="s">
        <v>96</v>
      </c>
      <c r="E50" s="170"/>
      <c r="F50" s="170"/>
      <c r="G50" s="170"/>
      <c r="H50" s="10" t="s">
        <v>76</v>
      </c>
      <c r="I50" s="11">
        <v>885.49</v>
      </c>
      <c r="J50" s="171"/>
      <c r="K50" s="172"/>
      <c r="L50" s="173">
        <f t="shared" si="3"/>
        <v>0</v>
      </c>
      <c r="M50" s="170"/>
      <c r="N50" s="170"/>
      <c r="O50" s="170"/>
      <c r="Q50" s="112"/>
    </row>
    <row r="51" spans="1:17" ht="45" customHeight="1" x14ac:dyDescent="0.25">
      <c r="A51" s="8" t="s">
        <v>97</v>
      </c>
      <c r="B51" s="8" t="s">
        <v>11</v>
      </c>
      <c r="C51" s="9" t="s">
        <v>98</v>
      </c>
      <c r="D51" s="169" t="s">
        <v>99</v>
      </c>
      <c r="E51" s="170"/>
      <c r="F51" s="170"/>
      <c r="G51" s="170"/>
      <c r="H51" s="10" t="s">
        <v>76</v>
      </c>
      <c r="I51" s="11">
        <v>171.3</v>
      </c>
      <c r="J51" s="171"/>
      <c r="K51" s="172"/>
      <c r="L51" s="173">
        <f t="shared" si="3"/>
        <v>0</v>
      </c>
      <c r="M51" s="170"/>
      <c r="N51" s="170"/>
      <c r="O51" s="170"/>
      <c r="Q51" s="112"/>
    </row>
    <row r="52" spans="1:17" ht="45" customHeight="1" x14ac:dyDescent="0.25">
      <c r="A52" s="8" t="s">
        <v>100</v>
      </c>
      <c r="B52" s="8" t="s">
        <v>11</v>
      </c>
      <c r="C52" s="9" t="s">
        <v>101</v>
      </c>
      <c r="D52" s="169" t="s">
        <v>102</v>
      </c>
      <c r="E52" s="170"/>
      <c r="F52" s="170"/>
      <c r="G52" s="170"/>
      <c r="H52" s="10" t="s">
        <v>76</v>
      </c>
      <c r="I52" s="92">
        <v>800.6</v>
      </c>
      <c r="J52" s="171"/>
      <c r="K52" s="172"/>
      <c r="L52" s="173">
        <f t="shared" si="3"/>
        <v>0</v>
      </c>
      <c r="M52" s="170"/>
      <c r="N52" s="170"/>
      <c r="O52" s="170"/>
      <c r="Q52" s="112"/>
    </row>
    <row r="53" spans="1:17" ht="45" customHeight="1" x14ac:dyDescent="0.25">
      <c r="A53" s="8" t="s">
        <v>103</v>
      </c>
      <c r="B53" s="8" t="s">
        <v>11</v>
      </c>
      <c r="C53" s="9" t="s">
        <v>105</v>
      </c>
      <c r="D53" s="169" t="s">
        <v>106</v>
      </c>
      <c r="E53" s="170"/>
      <c r="F53" s="170"/>
      <c r="G53" s="170"/>
      <c r="H53" s="10" t="s">
        <v>14</v>
      </c>
      <c r="I53" s="11">
        <v>1300.0360000000001</v>
      </c>
      <c r="J53" s="171"/>
      <c r="K53" s="172"/>
      <c r="L53" s="173">
        <f t="shared" si="3"/>
        <v>0</v>
      </c>
      <c r="M53" s="170"/>
      <c r="N53" s="170"/>
      <c r="O53" s="170"/>
      <c r="Q53" s="112"/>
    </row>
    <row r="54" spans="1:17" ht="45" customHeight="1" x14ac:dyDescent="0.25">
      <c r="A54" s="8" t="s">
        <v>104</v>
      </c>
      <c r="B54" s="8" t="s">
        <v>11</v>
      </c>
      <c r="C54" s="9" t="s">
        <v>108</v>
      </c>
      <c r="D54" s="169" t="s">
        <v>109</v>
      </c>
      <c r="E54" s="170"/>
      <c r="F54" s="170"/>
      <c r="G54" s="170"/>
      <c r="H54" s="10" t="s">
        <v>14</v>
      </c>
      <c r="I54" s="11">
        <v>95.12</v>
      </c>
      <c r="J54" s="171"/>
      <c r="K54" s="172"/>
      <c r="L54" s="173">
        <f t="shared" si="3"/>
        <v>0</v>
      </c>
      <c r="M54" s="170"/>
      <c r="N54" s="170"/>
      <c r="O54" s="170"/>
      <c r="Q54" s="112"/>
    </row>
    <row r="55" spans="1:17" ht="45" customHeight="1" x14ac:dyDescent="0.25">
      <c r="A55" s="8" t="s">
        <v>107</v>
      </c>
      <c r="B55" s="8" t="s">
        <v>11</v>
      </c>
      <c r="C55" s="9" t="s">
        <v>111</v>
      </c>
      <c r="D55" s="169" t="s">
        <v>112</v>
      </c>
      <c r="E55" s="170"/>
      <c r="F55" s="170"/>
      <c r="G55" s="170"/>
      <c r="H55" s="10" t="s">
        <v>113</v>
      </c>
      <c r="I55" s="11">
        <v>48.917999999999999</v>
      </c>
      <c r="J55" s="171"/>
      <c r="K55" s="172"/>
      <c r="L55" s="173">
        <f t="shared" si="3"/>
        <v>0</v>
      </c>
      <c r="M55" s="170"/>
      <c r="N55" s="170"/>
      <c r="O55" s="170"/>
      <c r="Q55" s="112"/>
    </row>
    <row r="56" spans="1:17" ht="45" customHeight="1" x14ac:dyDescent="0.25">
      <c r="A56" s="8" t="s">
        <v>110</v>
      </c>
      <c r="B56" s="8" t="s">
        <v>11</v>
      </c>
      <c r="C56" s="9" t="s">
        <v>115</v>
      </c>
      <c r="D56" s="169" t="s">
        <v>116</v>
      </c>
      <c r="E56" s="170"/>
      <c r="F56" s="170"/>
      <c r="G56" s="170"/>
      <c r="H56" s="10" t="s">
        <v>113</v>
      </c>
      <c r="I56" s="11">
        <v>48.917999999999999</v>
      </c>
      <c r="J56" s="171"/>
      <c r="K56" s="172"/>
      <c r="L56" s="173">
        <f t="shared" si="3"/>
        <v>0</v>
      </c>
      <c r="M56" s="170"/>
      <c r="N56" s="170"/>
      <c r="O56" s="170"/>
      <c r="Q56" s="112"/>
    </row>
    <row r="57" spans="1:17" ht="45" customHeight="1" x14ac:dyDescent="0.25">
      <c r="A57" s="8" t="s">
        <v>114</v>
      </c>
      <c r="B57" s="8" t="s">
        <v>11</v>
      </c>
      <c r="C57" s="9" t="s">
        <v>118</v>
      </c>
      <c r="D57" s="169" t="s">
        <v>119</v>
      </c>
      <c r="E57" s="170"/>
      <c r="F57" s="170"/>
      <c r="G57" s="170"/>
      <c r="H57" s="10" t="s">
        <v>113</v>
      </c>
      <c r="I57" s="11">
        <v>48.917999999999999</v>
      </c>
      <c r="J57" s="171"/>
      <c r="K57" s="172"/>
      <c r="L57" s="173">
        <f t="shared" si="3"/>
        <v>0</v>
      </c>
      <c r="M57" s="170"/>
      <c r="N57" s="170"/>
      <c r="O57" s="170"/>
      <c r="Q57" s="112"/>
    </row>
    <row r="58" spans="1:17" ht="45" customHeight="1" x14ac:dyDescent="0.25">
      <c r="A58" s="8" t="s">
        <v>117</v>
      </c>
      <c r="B58" s="8" t="s">
        <v>11</v>
      </c>
      <c r="C58" s="9" t="s">
        <v>121</v>
      </c>
      <c r="D58" s="169" t="s">
        <v>122</v>
      </c>
      <c r="E58" s="170"/>
      <c r="F58" s="170"/>
      <c r="G58" s="170"/>
      <c r="H58" s="10" t="s">
        <v>113</v>
      </c>
      <c r="I58" s="11">
        <v>684.85199999999998</v>
      </c>
      <c r="J58" s="171"/>
      <c r="K58" s="172"/>
      <c r="L58" s="173">
        <f t="shared" si="3"/>
        <v>0</v>
      </c>
      <c r="M58" s="170"/>
      <c r="N58" s="170"/>
      <c r="O58" s="170"/>
      <c r="Q58" s="112"/>
    </row>
    <row r="59" spans="1:17" ht="45" customHeight="1" x14ac:dyDescent="0.25">
      <c r="A59" s="8" t="s">
        <v>120</v>
      </c>
      <c r="B59" s="8" t="s">
        <v>11</v>
      </c>
      <c r="C59" s="9" t="s">
        <v>124</v>
      </c>
      <c r="D59" s="169" t="s">
        <v>125</v>
      </c>
      <c r="E59" s="170"/>
      <c r="F59" s="170"/>
      <c r="G59" s="170"/>
      <c r="H59" s="10" t="s">
        <v>113</v>
      </c>
      <c r="I59" s="11">
        <v>97.835999999999999</v>
      </c>
      <c r="J59" s="198"/>
      <c r="K59" s="199"/>
      <c r="L59" s="173">
        <f t="shared" si="3"/>
        <v>0</v>
      </c>
      <c r="M59" s="170"/>
      <c r="N59" s="170"/>
      <c r="O59" s="170"/>
      <c r="Q59" s="112"/>
    </row>
    <row r="60" spans="1:17" ht="45" customHeight="1" x14ac:dyDescent="0.25">
      <c r="A60" s="8" t="s">
        <v>123</v>
      </c>
      <c r="B60" s="8" t="s">
        <v>11</v>
      </c>
      <c r="C60" s="9" t="s">
        <v>126</v>
      </c>
      <c r="D60" s="169" t="s">
        <v>127</v>
      </c>
      <c r="E60" s="170"/>
      <c r="F60" s="170"/>
      <c r="G60" s="170"/>
      <c r="H60" s="10" t="s">
        <v>113</v>
      </c>
      <c r="I60" s="11">
        <v>48.917999999999999</v>
      </c>
      <c r="J60" s="171"/>
      <c r="K60" s="172"/>
      <c r="L60" s="173">
        <f>I60*J60</f>
        <v>0</v>
      </c>
      <c r="M60" s="170"/>
      <c r="N60" s="170"/>
      <c r="O60" s="170"/>
      <c r="Q60" s="112"/>
    </row>
    <row r="61" spans="1:17" s="71" customFormat="1" ht="15.75" customHeight="1" x14ac:dyDescent="0.25">
      <c r="A61" s="94"/>
      <c r="B61" s="94"/>
      <c r="C61" s="95"/>
      <c r="D61" s="96"/>
      <c r="E61" s="97"/>
      <c r="F61" s="97"/>
      <c r="G61" s="97"/>
      <c r="H61" s="98"/>
      <c r="I61" s="99"/>
      <c r="J61" s="99"/>
      <c r="K61" s="97"/>
      <c r="L61" s="100"/>
      <c r="M61" s="101"/>
      <c r="N61" s="101"/>
      <c r="O61" s="101"/>
    </row>
    <row r="62" spans="1:17" ht="15.75" x14ac:dyDescent="0.3">
      <c r="A62" s="5"/>
      <c r="B62" s="7" t="s">
        <v>128</v>
      </c>
      <c r="C62" s="7"/>
      <c r="D62" s="7"/>
      <c r="E62" s="7"/>
      <c r="F62" s="7"/>
      <c r="G62" s="7"/>
      <c r="H62" s="7"/>
      <c r="I62" s="7"/>
      <c r="J62" s="7"/>
      <c r="K62" s="7"/>
      <c r="L62" s="201">
        <f>SUM(L63)</f>
        <v>0</v>
      </c>
      <c r="M62" s="202"/>
      <c r="N62" s="202"/>
      <c r="O62" s="202"/>
    </row>
    <row r="63" spans="1:17" ht="45" customHeight="1" x14ac:dyDescent="0.25">
      <c r="A63" s="8">
        <v>37</v>
      </c>
      <c r="B63" s="8" t="s">
        <v>11</v>
      </c>
      <c r="C63" s="9" t="s">
        <v>129</v>
      </c>
      <c r="D63" s="169" t="s">
        <v>130</v>
      </c>
      <c r="E63" s="170"/>
      <c r="F63" s="170"/>
      <c r="G63" s="170"/>
      <c r="H63" s="10" t="s">
        <v>113</v>
      </c>
      <c r="I63" s="11">
        <v>481.79199999999997</v>
      </c>
      <c r="J63" s="171"/>
      <c r="K63" s="172"/>
      <c r="L63" s="173">
        <f>I63*J63</f>
        <v>0</v>
      </c>
      <c r="M63" s="170"/>
      <c r="N63" s="170"/>
      <c r="O63" s="170"/>
    </row>
    <row r="64" spans="1:17" s="71" customFormat="1" ht="15.75" customHeight="1" x14ac:dyDescent="0.25">
      <c r="A64" s="94"/>
      <c r="B64" s="94"/>
      <c r="C64" s="95"/>
      <c r="D64" s="96"/>
      <c r="E64" s="97"/>
      <c r="F64" s="97"/>
      <c r="G64" s="97"/>
      <c r="H64" s="98"/>
      <c r="I64" s="99"/>
      <c r="J64" s="99"/>
      <c r="K64" s="97"/>
      <c r="L64" s="88"/>
      <c r="M64" s="86"/>
      <c r="N64" s="86"/>
      <c r="O64" s="86"/>
    </row>
    <row r="65" spans="1:18" ht="18" x14ac:dyDescent="0.35">
      <c r="A65" s="5"/>
      <c r="B65" s="6" t="s">
        <v>131</v>
      </c>
      <c r="C65" s="6"/>
      <c r="D65" s="6"/>
      <c r="E65" s="6"/>
      <c r="F65" s="6"/>
      <c r="G65" s="6"/>
      <c r="H65" s="6"/>
      <c r="I65" s="6"/>
      <c r="J65" s="6"/>
      <c r="K65" s="6"/>
      <c r="L65" s="196">
        <f>SUM(L66+L74)</f>
        <v>0</v>
      </c>
      <c r="M65" s="197"/>
      <c r="N65" s="197"/>
      <c r="O65" s="197"/>
    </row>
    <row r="66" spans="1:18" ht="15.75" x14ac:dyDescent="0.3">
      <c r="A66" s="5"/>
      <c r="B66" s="7" t="s">
        <v>132</v>
      </c>
      <c r="C66" s="7"/>
      <c r="D66" s="7"/>
      <c r="E66" s="7"/>
      <c r="F66" s="7"/>
      <c r="G66" s="7"/>
      <c r="H66" s="7"/>
      <c r="I66" s="7"/>
      <c r="J66" s="7"/>
      <c r="K66" s="7"/>
      <c r="L66" s="180">
        <f>SUM(L67:O72)</f>
        <v>0</v>
      </c>
      <c r="M66" s="195"/>
      <c r="N66" s="195"/>
      <c r="O66" s="195"/>
    </row>
    <row r="67" spans="1:18" ht="45" customHeight="1" x14ac:dyDescent="0.25">
      <c r="A67" s="8">
        <v>38</v>
      </c>
      <c r="B67" s="8" t="s">
        <v>11</v>
      </c>
      <c r="C67" s="9" t="s">
        <v>133</v>
      </c>
      <c r="D67" s="169" t="s">
        <v>134</v>
      </c>
      <c r="E67" s="170"/>
      <c r="F67" s="170"/>
      <c r="G67" s="170"/>
      <c r="H67" s="10" t="s">
        <v>14</v>
      </c>
      <c r="I67" s="11">
        <v>453.18400000000003</v>
      </c>
      <c r="J67" s="171"/>
      <c r="K67" s="172"/>
      <c r="L67" s="173">
        <f>I67*J67</f>
        <v>0</v>
      </c>
      <c r="M67" s="170"/>
      <c r="N67" s="170"/>
      <c r="O67" s="170"/>
      <c r="Q67" s="112"/>
    </row>
    <row r="68" spans="1:18" ht="45" customHeight="1" x14ac:dyDescent="0.25">
      <c r="A68" s="8">
        <v>39</v>
      </c>
      <c r="B68" s="8" t="s">
        <v>11</v>
      </c>
      <c r="C68" s="9" t="s">
        <v>135</v>
      </c>
      <c r="D68" s="169" t="s">
        <v>136</v>
      </c>
      <c r="E68" s="170"/>
      <c r="F68" s="170"/>
      <c r="G68" s="170"/>
      <c r="H68" s="10" t="s">
        <v>14</v>
      </c>
      <c r="I68" s="11">
        <v>226.59200000000001</v>
      </c>
      <c r="J68" s="171"/>
      <c r="K68" s="172"/>
      <c r="L68" s="173">
        <f t="shared" ref="L68:L72" si="4">I68*J68</f>
        <v>0</v>
      </c>
      <c r="M68" s="170"/>
      <c r="N68" s="170"/>
      <c r="O68" s="170"/>
      <c r="Q68" s="112"/>
    </row>
    <row r="69" spans="1:18" ht="45" customHeight="1" x14ac:dyDescent="0.25">
      <c r="A69" s="12">
        <v>40</v>
      </c>
      <c r="B69" s="12" t="s">
        <v>78</v>
      </c>
      <c r="C69" s="13" t="s">
        <v>137</v>
      </c>
      <c r="D69" s="203" t="s">
        <v>138</v>
      </c>
      <c r="E69" s="204"/>
      <c r="F69" s="204"/>
      <c r="G69" s="204"/>
      <c r="H69" s="14" t="s">
        <v>113</v>
      </c>
      <c r="I69" s="15">
        <v>0.64600000000000002</v>
      </c>
      <c r="J69" s="205"/>
      <c r="K69" s="206"/>
      <c r="L69" s="173">
        <f t="shared" si="4"/>
        <v>0</v>
      </c>
      <c r="M69" s="170"/>
      <c r="N69" s="170"/>
      <c r="O69" s="170"/>
      <c r="Q69" s="112"/>
    </row>
    <row r="70" spans="1:18" ht="45" customHeight="1" x14ac:dyDescent="0.25">
      <c r="A70" s="8">
        <v>41</v>
      </c>
      <c r="B70" s="8" t="s">
        <v>11</v>
      </c>
      <c r="C70" s="9" t="s">
        <v>139</v>
      </c>
      <c r="D70" s="169" t="s">
        <v>140</v>
      </c>
      <c r="E70" s="170"/>
      <c r="F70" s="170"/>
      <c r="G70" s="170"/>
      <c r="H70" s="10" t="s">
        <v>14</v>
      </c>
      <c r="I70" s="11">
        <v>133.15199999999999</v>
      </c>
      <c r="J70" s="171"/>
      <c r="K70" s="172"/>
      <c r="L70" s="173">
        <f t="shared" si="4"/>
        <v>0</v>
      </c>
      <c r="M70" s="170"/>
      <c r="N70" s="170"/>
      <c r="O70" s="170"/>
      <c r="Q70" s="112"/>
    </row>
    <row r="71" spans="1:18" ht="45" customHeight="1" x14ac:dyDescent="0.25">
      <c r="A71" s="12">
        <v>42</v>
      </c>
      <c r="B71" s="12" t="s">
        <v>78</v>
      </c>
      <c r="C71" s="13" t="s">
        <v>141</v>
      </c>
      <c r="D71" s="203" t="s">
        <v>142</v>
      </c>
      <c r="E71" s="204"/>
      <c r="F71" s="204"/>
      <c r="G71" s="204"/>
      <c r="H71" s="14" t="s">
        <v>14</v>
      </c>
      <c r="I71" s="15">
        <v>176.09399999999999</v>
      </c>
      <c r="J71" s="205"/>
      <c r="K71" s="206"/>
      <c r="L71" s="173">
        <f t="shared" si="4"/>
        <v>0</v>
      </c>
      <c r="M71" s="170"/>
      <c r="N71" s="170"/>
      <c r="O71" s="170"/>
      <c r="Q71" s="112"/>
    </row>
    <row r="72" spans="1:18" ht="45" customHeight="1" x14ac:dyDescent="0.25">
      <c r="A72" s="8">
        <v>43</v>
      </c>
      <c r="B72" s="8" t="s">
        <v>11</v>
      </c>
      <c r="C72" s="9" t="s">
        <v>143</v>
      </c>
      <c r="D72" s="169" t="s">
        <v>144</v>
      </c>
      <c r="E72" s="170"/>
      <c r="F72" s="170"/>
      <c r="G72" s="170"/>
      <c r="H72" s="10" t="s">
        <v>113</v>
      </c>
      <c r="I72" s="11">
        <v>0.36299999999999999</v>
      </c>
      <c r="J72" s="171"/>
      <c r="K72" s="172"/>
      <c r="L72" s="173">
        <f t="shared" si="4"/>
        <v>0</v>
      </c>
      <c r="M72" s="170"/>
      <c r="N72" s="170"/>
      <c r="O72" s="170"/>
      <c r="Q72" s="112"/>
    </row>
    <row r="73" spans="1:18" s="71" customFormat="1" ht="15.75" customHeight="1" x14ac:dyDescent="0.25">
      <c r="A73" s="94"/>
      <c r="B73" s="94"/>
      <c r="C73" s="95"/>
      <c r="D73" s="96"/>
      <c r="E73" s="97"/>
      <c r="F73" s="97"/>
      <c r="G73" s="97"/>
      <c r="H73" s="98"/>
      <c r="I73" s="99"/>
      <c r="J73" s="99"/>
      <c r="K73" s="97"/>
      <c r="L73" s="102"/>
      <c r="M73" s="103"/>
      <c r="N73" s="103"/>
      <c r="O73" s="103"/>
    </row>
    <row r="74" spans="1:18" ht="15.75" x14ac:dyDescent="0.3">
      <c r="A74" s="72"/>
      <c r="B74" s="73" t="s">
        <v>145</v>
      </c>
      <c r="C74" s="73"/>
      <c r="D74" s="73"/>
      <c r="E74" s="73"/>
      <c r="F74" s="73"/>
      <c r="G74" s="73"/>
      <c r="H74" s="73"/>
      <c r="I74" s="77"/>
      <c r="J74" s="73"/>
      <c r="K74" s="73"/>
      <c r="L74" s="187">
        <f>L75+L76</f>
        <v>0</v>
      </c>
      <c r="M74" s="188"/>
      <c r="N74" s="188"/>
      <c r="O74" s="188"/>
    </row>
    <row r="75" spans="1:18" ht="45" customHeight="1" x14ac:dyDescent="0.25">
      <c r="A75" s="74">
        <v>44</v>
      </c>
      <c r="B75" s="74" t="s">
        <v>11</v>
      </c>
      <c r="C75" s="75" t="s">
        <v>208</v>
      </c>
      <c r="D75" s="181" t="s">
        <v>209</v>
      </c>
      <c r="E75" s="182"/>
      <c r="F75" s="182"/>
      <c r="G75" s="182"/>
      <c r="H75" s="76" t="s">
        <v>76</v>
      </c>
      <c r="I75" s="78">
        <v>74.400000000000006</v>
      </c>
      <c r="J75" s="183"/>
      <c r="K75" s="184"/>
      <c r="L75" s="185">
        <f>I75*J75</f>
        <v>0</v>
      </c>
      <c r="M75" s="186"/>
      <c r="N75" s="186"/>
      <c r="O75" s="186"/>
    </row>
    <row r="76" spans="1:18" ht="45" customHeight="1" x14ac:dyDescent="0.25">
      <c r="A76" s="74">
        <v>45</v>
      </c>
      <c r="B76" s="74" t="s">
        <v>11</v>
      </c>
      <c r="C76" s="75" t="s">
        <v>210</v>
      </c>
      <c r="D76" s="181" t="s">
        <v>211</v>
      </c>
      <c r="E76" s="182"/>
      <c r="F76" s="182"/>
      <c r="G76" s="182"/>
      <c r="H76" s="76" t="s">
        <v>76</v>
      </c>
      <c r="I76" s="78">
        <v>74.400000000000006</v>
      </c>
      <c r="J76" s="183"/>
      <c r="K76" s="184"/>
      <c r="L76" s="185">
        <f t="shared" ref="L76" si="5">I76*J76</f>
        <v>0</v>
      </c>
      <c r="M76" s="186"/>
      <c r="N76" s="186"/>
      <c r="O76" s="186"/>
    </row>
    <row r="77" spans="1:18" x14ac:dyDescent="0.25">
      <c r="B77" s="79"/>
    </row>
    <row r="78" spans="1:18" ht="18.75" x14ac:dyDescent="0.3">
      <c r="A78" s="93" t="s">
        <v>222</v>
      </c>
      <c r="L78" s="180">
        <f>SUM(L79:O80)</f>
        <v>0</v>
      </c>
      <c r="M78" s="180"/>
      <c r="N78" s="180"/>
      <c r="O78" s="180"/>
      <c r="P78" s="180"/>
      <c r="Q78" s="180"/>
      <c r="R78" s="180"/>
    </row>
    <row r="79" spans="1:18" ht="46.5" customHeight="1" x14ac:dyDescent="0.25">
      <c r="A79" s="8" t="s">
        <v>73</v>
      </c>
      <c r="B79" s="8" t="s">
        <v>11</v>
      </c>
      <c r="C79" s="9" t="s">
        <v>74</v>
      </c>
      <c r="D79" s="169" t="s">
        <v>75</v>
      </c>
      <c r="E79" s="170"/>
      <c r="F79" s="170"/>
      <c r="G79" s="170"/>
      <c r="H79" s="10" t="s">
        <v>76</v>
      </c>
      <c r="I79" s="11">
        <v>301.14999999999998</v>
      </c>
      <c r="J79" s="171"/>
      <c r="K79" s="172"/>
      <c r="L79" s="173">
        <f>I79*J79</f>
        <v>0</v>
      </c>
      <c r="M79" s="170"/>
      <c r="N79" s="170"/>
      <c r="O79" s="170"/>
      <c r="Q79" s="112"/>
    </row>
    <row r="80" spans="1:18" ht="42" customHeight="1" x14ac:dyDescent="0.25">
      <c r="A80" s="107" t="s">
        <v>77</v>
      </c>
      <c r="B80" s="107" t="s">
        <v>78</v>
      </c>
      <c r="C80" s="108" t="s">
        <v>79</v>
      </c>
      <c r="D80" s="189" t="s">
        <v>80</v>
      </c>
      <c r="E80" s="190"/>
      <c r="F80" s="190"/>
      <c r="G80" s="190"/>
      <c r="H80" s="109" t="s">
        <v>81</v>
      </c>
      <c r="I80" s="110">
        <v>308</v>
      </c>
      <c r="J80" s="191"/>
      <c r="K80" s="192"/>
      <c r="L80" s="193">
        <f>I80*J80</f>
        <v>0</v>
      </c>
      <c r="M80" s="194"/>
      <c r="N80" s="194"/>
      <c r="O80" s="194"/>
      <c r="Q80" s="112"/>
    </row>
    <row r="81" spans="4:15" ht="27" customHeight="1" x14ac:dyDescent="0.3">
      <c r="D81" s="168"/>
      <c r="E81" s="168"/>
      <c r="F81" s="168"/>
      <c r="G81" s="168"/>
      <c r="O81" s="106"/>
    </row>
    <row r="83" spans="4:15" x14ac:dyDescent="0.25">
      <c r="O83" s="105"/>
    </row>
  </sheetData>
  <mergeCells count="151">
    <mergeCell ref="A1:O1"/>
    <mergeCell ref="L20:O20"/>
    <mergeCell ref="L29:O29"/>
    <mergeCell ref="L36:O36"/>
    <mergeCell ref="L45:O45"/>
    <mergeCell ref="L62:O62"/>
    <mergeCell ref="D76:G76"/>
    <mergeCell ref="J76:K76"/>
    <mergeCell ref="L76:O76"/>
    <mergeCell ref="D72:G72"/>
    <mergeCell ref="J72:K72"/>
    <mergeCell ref="L72:O72"/>
    <mergeCell ref="D70:G70"/>
    <mergeCell ref="J70:K70"/>
    <mergeCell ref="L70:O70"/>
    <mergeCell ref="D71:G71"/>
    <mergeCell ref="J71:K71"/>
    <mergeCell ref="L71:O71"/>
    <mergeCell ref="D68:G68"/>
    <mergeCell ref="J68:K68"/>
    <mergeCell ref="L68:O68"/>
    <mergeCell ref="D69:G69"/>
    <mergeCell ref="J69:K69"/>
    <mergeCell ref="L69:O69"/>
    <mergeCell ref="D63:G63"/>
    <mergeCell ref="J63:K63"/>
    <mergeCell ref="L63:O63"/>
    <mergeCell ref="D67:G67"/>
    <mergeCell ref="J67:K67"/>
    <mergeCell ref="L67:O67"/>
    <mergeCell ref="L66:O66"/>
    <mergeCell ref="L65:O65"/>
    <mergeCell ref="D59:G59"/>
    <mergeCell ref="J59:K59"/>
    <mergeCell ref="L59:O59"/>
    <mergeCell ref="D60:G60"/>
    <mergeCell ref="J60:K60"/>
    <mergeCell ref="L60:O60"/>
    <mergeCell ref="D57:G57"/>
    <mergeCell ref="J57:K57"/>
    <mergeCell ref="L57:O57"/>
    <mergeCell ref="D58:G58"/>
    <mergeCell ref="J58:K58"/>
    <mergeCell ref="L58:O58"/>
    <mergeCell ref="D51:G51"/>
    <mergeCell ref="J51:K51"/>
    <mergeCell ref="L51:O51"/>
    <mergeCell ref="D55:G55"/>
    <mergeCell ref="J55:K55"/>
    <mergeCell ref="L55:O55"/>
    <mergeCell ref="D56:G56"/>
    <mergeCell ref="J56:K56"/>
    <mergeCell ref="L56:O56"/>
    <mergeCell ref="D53:G53"/>
    <mergeCell ref="J53:K53"/>
    <mergeCell ref="L53:O53"/>
    <mergeCell ref="D54:G54"/>
    <mergeCell ref="J54:K54"/>
    <mergeCell ref="L54:O54"/>
    <mergeCell ref="D79:G79"/>
    <mergeCell ref="J79:K79"/>
    <mergeCell ref="L79:O79"/>
    <mergeCell ref="D80:G80"/>
    <mergeCell ref="J80:K80"/>
    <mergeCell ref="L80:O80"/>
    <mergeCell ref="D42:G42"/>
    <mergeCell ref="J42:K42"/>
    <mergeCell ref="L42:O42"/>
    <mergeCell ref="D43:G43"/>
    <mergeCell ref="J43:K43"/>
    <mergeCell ref="L43:O43"/>
    <mergeCell ref="L78:O78"/>
    <mergeCell ref="D48:G48"/>
    <mergeCell ref="J48:K48"/>
    <mergeCell ref="L48:O48"/>
    <mergeCell ref="D49:G49"/>
    <mergeCell ref="J49:K49"/>
    <mergeCell ref="L49:O49"/>
    <mergeCell ref="D46:G46"/>
    <mergeCell ref="J46:K46"/>
    <mergeCell ref="L46:O46"/>
    <mergeCell ref="D47:G47"/>
    <mergeCell ref="J47:K47"/>
    <mergeCell ref="P78:R78"/>
    <mergeCell ref="D40:G40"/>
    <mergeCell ref="J40:K40"/>
    <mergeCell ref="L40:O40"/>
    <mergeCell ref="D41:G41"/>
    <mergeCell ref="J41:K41"/>
    <mergeCell ref="L41:O41"/>
    <mergeCell ref="D38:G38"/>
    <mergeCell ref="J38:K38"/>
    <mergeCell ref="L38:O38"/>
    <mergeCell ref="D39:G39"/>
    <mergeCell ref="J39:K39"/>
    <mergeCell ref="L39:O39"/>
    <mergeCell ref="D75:G75"/>
    <mergeCell ref="J75:K75"/>
    <mergeCell ref="L75:O75"/>
    <mergeCell ref="L74:O74"/>
    <mergeCell ref="L47:O47"/>
    <mergeCell ref="D52:G52"/>
    <mergeCell ref="J52:K52"/>
    <mergeCell ref="L52:O52"/>
    <mergeCell ref="D50:G50"/>
    <mergeCell ref="J50:K50"/>
    <mergeCell ref="L50:O50"/>
    <mergeCell ref="L34:O34"/>
    <mergeCell ref="D37:G37"/>
    <mergeCell ref="J37:K37"/>
    <mergeCell ref="L37:O37"/>
    <mergeCell ref="D32:G32"/>
    <mergeCell ref="J32:K32"/>
    <mergeCell ref="L32:O32"/>
    <mergeCell ref="D33:G33"/>
    <mergeCell ref="J33:K33"/>
    <mergeCell ref="L33:O33"/>
    <mergeCell ref="D15:G15"/>
    <mergeCell ref="J15:K15"/>
    <mergeCell ref="L15:O15"/>
    <mergeCell ref="D21:G21"/>
    <mergeCell ref="J21:K21"/>
    <mergeCell ref="L21:O21"/>
    <mergeCell ref="L19:O19"/>
    <mergeCell ref="D24:G24"/>
    <mergeCell ref="J24:K24"/>
    <mergeCell ref="L24:O24"/>
    <mergeCell ref="D81:G81"/>
    <mergeCell ref="D25:G25"/>
    <mergeCell ref="J25:K25"/>
    <mergeCell ref="L25:O25"/>
    <mergeCell ref="D22:G22"/>
    <mergeCell ref="J22:K22"/>
    <mergeCell ref="L22:O22"/>
    <mergeCell ref="D23:G23"/>
    <mergeCell ref="J23:K23"/>
    <mergeCell ref="L23:O23"/>
    <mergeCell ref="J30:K30"/>
    <mergeCell ref="L30:O30"/>
    <mergeCell ref="D31:G31"/>
    <mergeCell ref="J31:K31"/>
    <mergeCell ref="L31:O31"/>
    <mergeCell ref="D26:G26"/>
    <mergeCell ref="J26:K26"/>
    <mergeCell ref="L26:O26"/>
    <mergeCell ref="D27:G27"/>
    <mergeCell ref="J27:K27"/>
    <mergeCell ref="L27:O27"/>
    <mergeCell ref="D30:G30"/>
    <mergeCell ref="D34:G34"/>
    <mergeCell ref="J34:K34"/>
  </mergeCells>
  <pageMargins left="0.70866141732283472" right="0.70866141732283472" top="0.74803149606299213" bottom="0.74803149606299213" header="0.31496062992125984" footer="0.31496062992125984"/>
  <pageSetup paperSize="9" scale="64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Rekapitulácia</vt:lpstr>
      <vt:lpstr>Zateplenie obvodového plášťa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Jozef Ferjo</dc:creator>
  <cp:lastModifiedBy>Valéria MAĎAROVÁ</cp:lastModifiedBy>
  <cp:lastPrinted>2019-12-23T07:10:54Z</cp:lastPrinted>
  <dcterms:created xsi:type="dcterms:W3CDTF">2019-04-07T09:54:45Z</dcterms:created>
  <dcterms:modified xsi:type="dcterms:W3CDTF">2020-04-22T09:20:03Z</dcterms:modified>
</cp:coreProperties>
</file>